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0312\Desktop\"/>
    </mc:Choice>
  </mc:AlternateContent>
  <bookViews>
    <workbookView xWindow="0" yWindow="0" windowWidth="28800" windowHeight="12300" activeTab="1"/>
  </bookViews>
  <sheets>
    <sheet name="Summary Instructions" sheetId="3" r:id="rId1"/>
    <sheet name="HEERF III Template-Fall 2021" sheetId="1" r:id="rId2"/>
    <sheet name="HEERF III Template-Spring 2022"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2" l="1"/>
  <c r="B21" i="2"/>
  <c r="I33" i="2" l="1"/>
  <c r="H33" i="2"/>
  <c r="G33" i="2"/>
  <c r="F33" i="2"/>
  <c r="E33" i="2"/>
  <c r="C33" i="2"/>
  <c r="B33" i="2"/>
  <c r="G15" i="2"/>
  <c r="F15" i="2"/>
  <c r="E15" i="2"/>
  <c r="D15" i="2"/>
  <c r="C14" i="2"/>
  <c r="I26" i="2" s="1"/>
  <c r="C13" i="2"/>
  <c r="H26" i="2" s="1"/>
  <c r="C12" i="2"/>
  <c r="G26" i="2" s="1"/>
  <c r="G36" i="2" s="1"/>
  <c r="C11" i="2"/>
  <c r="F26" i="2" s="1"/>
  <c r="C10" i="2"/>
  <c r="E26" i="2" s="1"/>
  <c r="I33" i="1"/>
  <c r="H33" i="1"/>
  <c r="G33" i="1"/>
  <c r="F33" i="1"/>
  <c r="E33" i="1"/>
  <c r="C33" i="1"/>
  <c r="B33" i="1"/>
  <c r="G15" i="1"/>
  <c r="F15" i="1"/>
  <c r="E15" i="1"/>
  <c r="D15" i="1"/>
  <c r="C14" i="1"/>
  <c r="I26" i="1" s="1"/>
  <c r="C13" i="1"/>
  <c r="H26" i="1" s="1"/>
  <c r="C12" i="1"/>
  <c r="G26" i="1" s="1"/>
  <c r="C11" i="1"/>
  <c r="F26" i="1" s="1"/>
  <c r="C10" i="1"/>
  <c r="F49" i="2" l="1"/>
  <c r="E36" i="2"/>
  <c r="I36" i="2"/>
  <c r="I50" i="2"/>
  <c r="M38" i="2" s="1"/>
  <c r="B26" i="1"/>
  <c r="B36" i="1" s="1"/>
  <c r="H36" i="2"/>
  <c r="C26" i="2"/>
  <c r="C36" i="2" s="1"/>
  <c r="B26" i="2"/>
  <c r="B36" i="2" s="1"/>
  <c r="F36" i="2"/>
  <c r="H49" i="2"/>
  <c r="L37" i="2" s="1"/>
  <c r="C26" i="1"/>
  <c r="C36" i="1" s="1"/>
  <c r="F49" i="1"/>
  <c r="G36" i="1"/>
  <c r="F36" i="1"/>
  <c r="I50" i="1"/>
  <c r="H36" i="1"/>
  <c r="I36" i="1"/>
  <c r="L35" i="2"/>
  <c r="J35" i="2"/>
  <c r="G49" i="2"/>
  <c r="I49" i="2"/>
  <c r="E50" i="2"/>
  <c r="F50" i="2"/>
  <c r="C15" i="2"/>
  <c r="B22" i="2" s="1"/>
  <c r="G50" i="2"/>
  <c r="E49" i="2"/>
  <c r="H50" i="2"/>
  <c r="C15" i="1"/>
  <c r="B22" i="1" s="1"/>
  <c r="I49" i="1"/>
  <c r="G49" i="1"/>
  <c r="H49" i="1"/>
  <c r="F50" i="1"/>
  <c r="E26" i="1"/>
  <c r="E36" i="1" s="1"/>
  <c r="E49" i="1"/>
  <c r="H50" i="1"/>
  <c r="E50" i="1"/>
  <c r="G50" i="1"/>
  <c r="K38" i="2" l="1"/>
  <c r="K38" i="1"/>
  <c r="J35" i="1"/>
  <c r="J37" i="2"/>
  <c r="E38" i="2"/>
  <c r="F38" i="2" s="1"/>
  <c r="M38" i="1"/>
  <c r="L35" i="1"/>
  <c r="E38" i="1"/>
  <c r="F38" i="1" s="1"/>
  <c r="L36" i="2"/>
  <c r="J36" i="2"/>
  <c r="J34" i="2"/>
  <c r="L34" i="2"/>
  <c r="M34" i="2"/>
  <c r="K34" i="2"/>
  <c r="M37" i="2"/>
  <c r="K37" i="2"/>
  <c r="M36" i="2"/>
  <c r="K36" i="2"/>
  <c r="K35" i="2"/>
  <c r="M35" i="2"/>
  <c r="L38" i="2"/>
  <c r="J38" i="2"/>
  <c r="L37" i="1"/>
  <c r="J37" i="1"/>
  <c r="L38" i="1"/>
  <c r="J38" i="1"/>
  <c r="M36" i="1"/>
  <c r="K36" i="1"/>
  <c r="J36" i="1"/>
  <c r="L36" i="1"/>
  <c r="M34" i="1"/>
  <c r="K34" i="1"/>
  <c r="J34" i="1"/>
  <c r="L34" i="1"/>
  <c r="M37" i="1"/>
  <c r="K37" i="1"/>
  <c r="K35" i="1"/>
  <c r="M35" i="1"/>
  <c r="F39" i="2" l="1"/>
  <c r="E21" i="2"/>
  <c r="E22" i="2" s="1"/>
  <c r="F39" i="1"/>
  <c r="D21" i="2"/>
  <c r="L39" i="1"/>
  <c r="K39" i="1"/>
  <c r="L39" i="2"/>
  <c r="K39" i="2"/>
  <c r="M39" i="2"/>
  <c r="J39" i="2"/>
  <c r="J39" i="1"/>
  <c r="M39" i="1"/>
  <c r="N39" i="2" l="1"/>
  <c r="N39" i="1"/>
</calcChain>
</file>

<file path=xl/comments1.xml><?xml version="1.0" encoding="utf-8"?>
<comments xmlns="http://schemas.openxmlformats.org/spreadsheetml/2006/main">
  <authors>
    <author>Babbie, Kimberly</author>
  </authors>
  <commentList>
    <comment ref="A33" authorId="0" shapeId="0">
      <text>
        <r>
          <rPr>
            <sz val="9"/>
            <color indexed="81"/>
            <rFont val="Tahoma"/>
            <family val="2"/>
          </rPr>
          <t xml:space="preserve">Base Grant ranges if campuses disburse all Block Grants in the Fall 2021:
$800 to $2,000
Base Grant ranges if campuses spilt funds between two terms when disbursing Block Grants: $400 to $1,000
</t>
        </r>
      </text>
    </comment>
  </commentList>
</comments>
</file>

<file path=xl/comments2.xml><?xml version="1.0" encoding="utf-8"?>
<comments xmlns="http://schemas.openxmlformats.org/spreadsheetml/2006/main">
  <authors>
    <author>Babbie, Kimberly</author>
  </authors>
  <commentList>
    <comment ref="A33" authorId="0" shapeId="0">
      <text>
        <r>
          <rPr>
            <sz val="9"/>
            <color indexed="81"/>
            <rFont val="Tahoma"/>
            <family val="2"/>
          </rPr>
          <t>Base Grant ranges if campuses spilt funds between two terms when disbursing Block Grants:
$400 to $1,000</t>
        </r>
      </text>
    </comment>
  </commentList>
</comments>
</file>

<file path=xl/sharedStrings.xml><?xml version="1.0" encoding="utf-8"?>
<sst xmlns="http://schemas.openxmlformats.org/spreadsheetml/2006/main" count="111" uniqueCount="56">
  <si>
    <t xml:space="preserve">  =  Campus must enter data</t>
  </si>
  <si>
    <t>SECTION 1:</t>
  </si>
  <si>
    <t>Undergraduates</t>
  </si>
  <si>
    <t>Graduates</t>
  </si>
  <si>
    <t xml:space="preserve">EFC Award Range </t>
  </si>
  <si>
    <t># of Students</t>
  </si>
  <si>
    <t>FT</t>
  </si>
  <si>
    <t>PT</t>
  </si>
  <si>
    <t>Totals:</t>
  </si>
  <si>
    <t>SECTION 2:</t>
  </si>
  <si>
    <t>Total HEERF III Student Aid Funds</t>
  </si>
  <si>
    <t>EFC Range                         0 - 2,923</t>
  </si>
  <si>
    <t>EFC Range            2,924 - 5,846</t>
  </si>
  <si>
    <t>EFC Range         5,847 - 8,769</t>
  </si>
  <si>
    <t>EFC Range         8,770 - 11,692</t>
  </si>
  <si>
    <t>EFC Range         11,693 - 14,615</t>
  </si>
  <si>
    <t>SECTION 3: Calculation of the Student Award Components</t>
  </si>
  <si>
    <r>
      <t>Base Grant (</t>
    </r>
    <r>
      <rPr>
        <b/>
        <sz val="11"/>
        <color rgb="FFFF0000"/>
        <rFont val="Calibri"/>
        <family val="2"/>
        <scheme val="minor"/>
      </rPr>
      <t>Not the final award amount</t>
    </r>
    <r>
      <rPr>
        <b/>
        <sz val="11"/>
        <color theme="1"/>
        <rFont val="Calibri"/>
        <family val="2"/>
        <scheme val="minor"/>
      </rPr>
      <t>)</t>
    </r>
  </si>
  <si>
    <t>Check Totals To Validate Data Entry</t>
  </si>
  <si>
    <t>Undergrad</t>
  </si>
  <si>
    <t>Grad</t>
  </si>
  <si>
    <t>Total Funds Per Category</t>
  </si>
  <si>
    <t>Remaining Funds</t>
  </si>
  <si>
    <t>Must Equal Cell N39</t>
  </si>
  <si>
    <t>Must Equal Cell E38</t>
  </si>
  <si>
    <t>SECTION 4: Student Award Amounts</t>
  </si>
  <si>
    <t>Student Award Chart</t>
  </si>
  <si>
    <t>Award Amount Per EFC Range and FT/PT Status</t>
  </si>
  <si>
    <t>EFC Range                              0 - 2,923</t>
  </si>
  <si>
    <t>FT Student Awards</t>
  </si>
  <si>
    <t>PT Student Awards</t>
  </si>
  <si>
    <t xml:space="preserve">Amount of HEERF III Funds used for this Spring 2022 Template: </t>
  </si>
  <si>
    <t>Must Equal Cell B20</t>
  </si>
  <si>
    <r>
      <rPr>
        <b/>
        <sz val="11"/>
        <color theme="1"/>
        <rFont val="Calibri"/>
        <family val="2"/>
        <scheme val="minor"/>
      </rPr>
      <t>Instructions:</t>
    </r>
    <r>
      <rPr>
        <sz val="11"/>
        <color theme="1"/>
        <rFont val="Calibri"/>
        <family val="2"/>
        <scheme val="minor"/>
      </rPr>
      <t xml:space="preserve"> Please complete the chart below by filling in the blue area with the Headcount of </t>
    </r>
    <r>
      <rPr>
        <b/>
        <sz val="11"/>
        <color theme="1"/>
        <rFont val="Calibri"/>
        <family val="2"/>
        <scheme val="minor"/>
      </rPr>
      <t>Fall 2021 students</t>
    </r>
    <r>
      <rPr>
        <sz val="11"/>
        <color theme="1"/>
        <rFont val="Calibri"/>
        <family val="2"/>
        <scheme val="minor"/>
      </rPr>
      <t xml:space="preserve"> for each specific category and corresponding EFC range. The chart should only include students with an EFC within the range 0 to 14,615 for the 2021-2022 academic year and may include graduates and students in exclusively online programs. </t>
    </r>
    <r>
      <rPr>
        <b/>
        <sz val="11"/>
        <color theme="1"/>
        <rFont val="Calibri"/>
        <family val="2"/>
        <scheme val="minor"/>
      </rPr>
      <t>Note:</t>
    </r>
    <r>
      <rPr>
        <sz val="11"/>
        <color theme="1"/>
        <rFont val="Calibri"/>
        <family val="2"/>
        <scheme val="minor"/>
      </rPr>
      <t xml:space="preserve"> FT Undergraduates = 12 credits,  FT graduates = 9 credits, and EFC should be the student's primary EFC. </t>
    </r>
  </si>
  <si>
    <t xml:space="preserve">Award Amount With No Prioritization </t>
  </si>
  <si>
    <r>
      <t xml:space="preserve">Instructions: </t>
    </r>
    <r>
      <rPr>
        <sz val="11"/>
        <color theme="1"/>
        <rFont val="Calibri"/>
        <family val="2"/>
        <scheme val="minor"/>
      </rPr>
      <t xml:space="preserve">Fill in the estimated Base Grant amount in </t>
    </r>
    <r>
      <rPr>
        <b/>
        <sz val="11"/>
        <color theme="1"/>
        <rFont val="Calibri"/>
        <family val="2"/>
        <scheme val="minor"/>
      </rPr>
      <t>Cell A33</t>
    </r>
    <r>
      <rPr>
        <sz val="11"/>
        <color theme="1"/>
        <rFont val="Calibri"/>
        <family val="2"/>
        <scheme val="minor"/>
      </rPr>
      <t xml:space="preserve">. You must adjust the amount until the percentage in </t>
    </r>
    <r>
      <rPr>
        <b/>
        <sz val="11"/>
        <color theme="1"/>
        <rFont val="Calibri"/>
        <family val="2"/>
        <scheme val="minor"/>
      </rPr>
      <t>Cell F39</t>
    </r>
    <r>
      <rPr>
        <sz val="11"/>
        <color theme="1"/>
        <rFont val="Calibri"/>
        <family val="2"/>
        <scheme val="minor"/>
      </rPr>
      <t xml:space="preserve"> is</t>
    </r>
    <r>
      <rPr>
        <sz val="11"/>
        <color rgb="FFFF0000"/>
        <rFont val="Calibri"/>
        <family val="2"/>
        <scheme val="minor"/>
      </rPr>
      <t xml:space="preserve"> </t>
    </r>
    <r>
      <rPr>
        <b/>
        <sz val="11"/>
        <rFont val="Calibri"/>
        <family val="2"/>
        <scheme val="minor"/>
      </rPr>
      <t>20%</t>
    </r>
    <r>
      <rPr>
        <b/>
        <sz val="11"/>
        <color theme="1"/>
        <rFont val="Calibri"/>
        <family val="2"/>
        <scheme val="minor"/>
      </rPr>
      <t xml:space="preserve"> or less</t>
    </r>
    <r>
      <rPr>
        <sz val="11"/>
        <color theme="1"/>
        <rFont val="Calibri"/>
        <family val="2"/>
        <scheme val="minor"/>
      </rPr>
      <t xml:space="preserve">.  </t>
    </r>
    <r>
      <rPr>
        <b/>
        <sz val="11"/>
        <color theme="1"/>
        <rFont val="Calibri"/>
        <family val="2"/>
        <scheme val="minor"/>
      </rPr>
      <t>Helpful Hint:</t>
    </r>
    <r>
      <rPr>
        <sz val="11"/>
        <color theme="1"/>
        <rFont val="Calibri"/>
        <family val="2"/>
        <scheme val="minor"/>
      </rPr>
      <t xml:space="preserve"> Use the Award Amount With No Prioritization in </t>
    </r>
    <r>
      <rPr>
        <b/>
        <sz val="11"/>
        <color theme="1"/>
        <rFont val="Calibri"/>
        <family val="2"/>
        <scheme val="minor"/>
      </rPr>
      <t>Cell B22</t>
    </r>
    <r>
      <rPr>
        <sz val="11"/>
        <color theme="1"/>
        <rFont val="Calibri"/>
        <family val="2"/>
        <scheme val="minor"/>
      </rPr>
      <t xml:space="preserve"> as a guide and start with about half of that amount and adjust until the </t>
    </r>
    <r>
      <rPr>
        <sz val="11"/>
        <rFont val="Calibri"/>
        <family val="2"/>
        <scheme val="minor"/>
      </rPr>
      <t>20</t>
    </r>
    <r>
      <rPr>
        <b/>
        <sz val="11"/>
        <rFont val="Calibri"/>
        <family val="2"/>
        <scheme val="minor"/>
      </rPr>
      <t>%</t>
    </r>
    <r>
      <rPr>
        <sz val="11"/>
        <color theme="1"/>
        <rFont val="Calibri"/>
        <family val="2"/>
        <scheme val="minor"/>
      </rPr>
      <t xml:space="preserve"> or less is achieved.</t>
    </r>
    <r>
      <rPr>
        <b/>
        <sz val="11"/>
        <color theme="1"/>
        <rFont val="Calibri"/>
        <family val="2"/>
        <scheme val="minor"/>
      </rPr>
      <t xml:space="preserve"> </t>
    </r>
  </si>
  <si>
    <r>
      <rPr>
        <b/>
        <sz val="11"/>
        <color theme="1"/>
        <rFont val="Calibri"/>
        <family val="2"/>
        <scheme val="minor"/>
      </rPr>
      <t>Instructions:</t>
    </r>
    <r>
      <rPr>
        <sz val="11"/>
        <color theme="1"/>
        <rFont val="Calibri"/>
        <family val="2"/>
        <scheme val="minor"/>
      </rPr>
      <t xml:space="preserve"> Please complete the chart below by filling in the blue area with the Headcount of </t>
    </r>
    <r>
      <rPr>
        <b/>
        <sz val="11"/>
        <color theme="1"/>
        <rFont val="Calibri"/>
        <family val="2"/>
        <scheme val="minor"/>
      </rPr>
      <t>Spring 2022 students</t>
    </r>
    <r>
      <rPr>
        <sz val="11"/>
        <color theme="1"/>
        <rFont val="Calibri"/>
        <family val="2"/>
        <scheme val="minor"/>
      </rPr>
      <t xml:space="preserve"> for each specific category and corresponding EFC range. The chart should only include students with an EFC within the range 0 to 14,615 for the 2021-2022 academic year and may include graduates and students in exclusively online programs.  </t>
    </r>
    <r>
      <rPr>
        <b/>
        <sz val="11"/>
        <color theme="1"/>
        <rFont val="Calibri"/>
        <family val="2"/>
        <scheme val="minor"/>
      </rPr>
      <t>Note:</t>
    </r>
    <r>
      <rPr>
        <sz val="11"/>
        <color theme="1"/>
        <rFont val="Calibri"/>
        <family val="2"/>
        <scheme val="minor"/>
      </rPr>
      <t xml:space="preserve"> FT Undergraduates = 12 credits,  FT graduates = 9 credits, and EFC should be the student's primary EFC. </t>
    </r>
  </si>
  <si>
    <r>
      <t xml:space="preserve">% of Remaining Funds </t>
    </r>
    <r>
      <rPr>
        <b/>
        <sz val="11"/>
        <color rgb="FFFF0000"/>
        <rFont val="Calibri"/>
        <family val="2"/>
        <scheme val="minor"/>
      </rPr>
      <t>cannot exceed 20%</t>
    </r>
  </si>
  <si>
    <r>
      <t xml:space="preserve">Instructions: </t>
    </r>
    <r>
      <rPr>
        <b/>
        <sz val="12"/>
        <color rgb="FFFF0000"/>
        <rFont val="Calibri"/>
        <family val="2"/>
        <scheme val="minor"/>
      </rPr>
      <t xml:space="preserve">The Student Award Chart identifies the amount of each student's award based on their FT/PT status and EFC. </t>
    </r>
  </si>
  <si>
    <r>
      <t xml:space="preserve">Instructions: </t>
    </r>
    <r>
      <rPr>
        <sz val="11"/>
        <color theme="1"/>
        <rFont val="Calibri"/>
        <family val="2"/>
        <scheme val="minor"/>
      </rPr>
      <t xml:space="preserve">Fill in the estimated Base Grant amount in </t>
    </r>
    <r>
      <rPr>
        <b/>
        <sz val="11"/>
        <color theme="1"/>
        <rFont val="Calibri"/>
        <family val="2"/>
        <scheme val="minor"/>
      </rPr>
      <t>Cell A33</t>
    </r>
    <r>
      <rPr>
        <sz val="11"/>
        <color theme="1"/>
        <rFont val="Calibri"/>
        <family val="2"/>
        <scheme val="minor"/>
      </rPr>
      <t xml:space="preserve">. You must adjust the amount until the percentage in </t>
    </r>
    <r>
      <rPr>
        <b/>
        <sz val="11"/>
        <color theme="1"/>
        <rFont val="Calibri"/>
        <family val="2"/>
        <scheme val="minor"/>
      </rPr>
      <t>Cell F39</t>
    </r>
    <r>
      <rPr>
        <sz val="11"/>
        <color theme="1"/>
        <rFont val="Calibri"/>
        <family val="2"/>
        <scheme val="minor"/>
      </rPr>
      <t xml:space="preserve"> is</t>
    </r>
    <r>
      <rPr>
        <sz val="11"/>
        <color rgb="FFFF0000"/>
        <rFont val="Calibri"/>
        <family val="2"/>
        <scheme val="minor"/>
      </rPr>
      <t xml:space="preserve"> </t>
    </r>
    <r>
      <rPr>
        <b/>
        <sz val="11"/>
        <rFont val="Calibri"/>
        <family val="2"/>
        <scheme val="minor"/>
      </rPr>
      <t>20%</t>
    </r>
    <r>
      <rPr>
        <b/>
        <sz val="11"/>
        <color theme="1"/>
        <rFont val="Calibri"/>
        <family val="2"/>
        <scheme val="minor"/>
      </rPr>
      <t xml:space="preserve"> or less</t>
    </r>
    <r>
      <rPr>
        <sz val="11"/>
        <color theme="1"/>
        <rFont val="Calibri"/>
        <family val="2"/>
        <scheme val="minor"/>
      </rPr>
      <t xml:space="preserve">.  </t>
    </r>
    <r>
      <rPr>
        <b/>
        <sz val="11"/>
        <color theme="1"/>
        <rFont val="Calibri"/>
        <family val="2"/>
        <scheme val="minor"/>
      </rPr>
      <t>Helpful Hint:</t>
    </r>
    <r>
      <rPr>
        <sz val="11"/>
        <color theme="1"/>
        <rFont val="Calibri"/>
        <family val="2"/>
        <scheme val="minor"/>
      </rPr>
      <t xml:space="preserve">  Use the Award Amount With No Prioritization in </t>
    </r>
    <r>
      <rPr>
        <b/>
        <sz val="11"/>
        <color theme="1"/>
        <rFont val="Calibri"/>
        <family val="2"/>
        <scheme val="minor"/>
      </rPr>
      <t>Cell B22</t>
    </r>
    <r>
      <rPr>
        <sz val="11"/>
        <color theme="1"/>
        <rFont val="Calibri"/>
        <family val="2"/>
        <scheme val="minor"/>
      </rPr>
      <t xml:space="preserve"> as a guide and start with about half of that amount and adjust until the </t>
    </r>
    <r>
      <rPr>
        <sz val="11"/>
        <rFont val="Calibri"/>
        <family val="2"/>
        <scheme val="minor"/>
      </rPr>
      <t>20</t>
    </r>
    <r>
      <rPr>
        <b/>
        <sz val="11"/>
        <rFont val="Calibri"/>
        <family val="2"/>
        <scheme val="minor"/>
      </rPr>
      <t>%</t>
    </r>
    <r>
      <rPr>
        <sz val="11"/>
        <color theme="1"/>
        <rFont val="Calibri"/>
        <family val="2"/>
        <scheme val="minor"/>
      </rPr>
      <t xml:space="preserve"> or less is achieved.</t>
    </r>
    <r>
      <rPr>
        <b/>
        <sz val="11"/>
        <color theme="1"/>
        <rFont val="Calibri"/>
        <family val="2"/>
        <scheme val="minor"/>
      </rPr>
      <t xml:space="preserve"> </t>
    </r>
  </si>
  <si>
    <t>Campuses may choose to distribute all of the HEERF III funds in the Fall 2021 semester or split the funds between the Fall 2021 and Spring 2022 terms.</t>
  </si>
  <si>
    <t>a</t>
  </si>
  <si>
    <t>b</t>
  </si>
  <si>
    <t xml:space="preserve">Instructions: Fill in the total amount of the HEERF III Student Aid Funds received by the Campus and the amount that will be distributed in the Fall 2021 term. </t>
  </si>
  <si>
    <t>The template calculations assume the discretionary pool will also be split between the terms based on the amount of funds disbursed each term. If the campus would like to use the all of the discretionary pool funds in the Fall 2021 term, and not split between the terms, please contact the Office of the University Auditor for the proper template calculations at Davendra.Lackraj@suny.edu and/or Kimberly.Babbie@suny.edu.</t>
  </si>
  <si>
    <r>
      <t xml:space="preserve">Amount of HEERF III Funds used for this Fall 2021 Template. </t>
    </r>
    <r>
      <rPr>
        <b/>
        <sz val="11"/>
        <color rgb="FFFF0000"/>
        <rFont val="Calibri"/>
        <family val="2"/>
        <scheme val="minor"/>
      </rPr>
      <t>Must be equal to or less than Cell B20</t>
    </r>
  </si>
  <si>
    <t>Check Total for Discretionary Pool</t>
  </si>
  <si>
    <t>Check Total for HEERF III Student Aid Funds</t>
  </si>
  <si>
    <t>Total Discretionary Pool cannot exceed 20%</t>
  </si>
  <si>
    <r>
      <rPr>
        <b/>
        <sz val="11"/>
        <color theme="1"/>
        <rFont val="Calibri"/>
        <family val="2"/>
        <scheme val="minor"/>
      </rPr>
      <t>Instructions:</t>
    </r>
    <r>
      <rPr>
        <sz val="11"/>
        <color theme="1"/>
        <rFont val="Calibri"/>
        <family val="2"/>
        <scheme val="minor"/>
      </rPr>
      <t xml:space="preserve"> No data entry needed. Amounts are automatically populated based on amounts awarded and previously disbursed using the HEERF III Template-Fall 2021.</t>
    </r>
  </si>
  <si>
    <t>If the Campus chooses to distribute 100% of the HEERF III funds in Fall 2021 just complete the "HEERF III Template-Fall 2021" and disregard the "HEERF III Template-Spring 2022."</t>
  </si>
  <si>
    <t xml:space="preserve">If the Campus chooses to distribute the HEERF III funds in the Fall 2021 and Spring 2022 terms use both the "HEERF III Template-Fall 2021" and the "HEERF III Template - Spring 2022."  </t>
  </si>
  <si>
    <t xml:space="preserve">HEERF III Student Aid Funds - Calculating Emergency Block Grant Distribution for Fall 2021 </t>
  </si>
  <si>
    <r>
      <t xml:space="preserve">HEERF III Student Aid Funds - Calculating Emergency Block Grant Distribution for Spring 2022  - </t>
    </r>
    <r>
      <rPr>
        <b/>
        <sz val="12"/>
        <color rgb="FFFF0000"/>
        <rFont val="Calibri"/>
        <family val="2"/>
        <scheme val="minor"/>
      </rPr>
      <t>DO NOT COMPLETE THIS FORM IF ALL FUNDS WERE DISBURSED IN FALL 2021</t>
    </r>
  </si>
  <si>
    <t>HEERF III STUDENT AID FUNDS SUMMARY INSTRUCTIONS</t>
  </si>
  <si>
    <t>Please follow the instructions on each template to calculate the amount of funds to be disbursed for each term to ensure the Campus does not disburse funds in excess of the HEERF III Funds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</si>
</sst>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sz val="9"/>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sz val="12"/>
      <color rgb="FFFF0000"/>
      <name val="Calibri"/>
      <family val="2"/>
      <scheme val="minor"/>
    </font>
    <font>
      <b/>
      <sz val="12"/>
      <color theme="1"/>
      <name val="Calibri"/>
      <family val="2"/>
      <scheme val="minor"/>
    </font>
    <font>
      <b/>
      <sz val="13"/>
      <color theme="1"/>
      <name val="Calibri"/>
      <family val="2"/>
      <scheme val="minor"/>
    </font>
    <font>
      <sz val="9"/>
      <color indexed="81"/>
      <name val="Tahoma"/>
      <family val="2"/>
    </font>
    <font>
      <b/>
      <sz val="17"/>
      <color theme="1"/>
      <name val="Calibri"/>
      <family val="2"/>
      <scheme val="minor"/>
    </font>
    <font>
      <b/>
      <sz val="16"/>
      <color theme="1"/>
      <name val="Calibri"/>
      <family val="2"/>
      <scheme val="minor"/>
    </font>
    <font>
      <sz val="14"/>
      <color theme="1"/>
      <name val="Calibri"/>
      <family val="2"/>
      <scheme val="minor"/>
    </font>
    <font>
      <sz val="13"/>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5" tint="0.599963377788628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9FCD0"/>
        <bgColor indexed="64"/>
      </patternFill>
    </fill>
  </fills>
  <borders count="4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top/>
      <bottom/>
      <diagonal/>
    </border>
    <border>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bottom style="thick">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cellStyleXfs>
  <cellXfs count="118">
    <xf numFmtId="0" fontId="0" fillId="0" borderId="0" xfId="0"/>
    <xf numFmtId="0" fontId="4" fillId="0" borderId="0" xfId="0" applyFont="1"/>
    <xf numFmtId="38" fontId="0" fillId="2" borderId="1" xfId="0" applyNumberFormat="1" applyFill="1" applyBorder="1"/>
    <xf numFmtId="0" fontId="4" fillId="0" borderId="4" xfId="0" applyFont="1" applyBorder="1"/>
    <xf numFmtId="0" fontId="6" fillId="0" borderId="0" xfId="3" applyAlignment="1">
      <alignment horizontal="left" indent="2"/>
    </xf>
    <xf numFmtId="0" fontId="3" fillId="3" borderId="10" xfId="0" applyFont="1" applyFill="1" applyBorder="1" applyAlignment="1">
      <alignment horizontal="center"/>
    </xf>
    <xf numFmtId="0" fontId="3" fillId="3" borderId="11" xfId="0" applyFont="1" applyFill="1" applyBorder="1" applyAlignment="1">
      <alignment horizontal="center"/>
    </xf>
    <xf numFmtId="38" fontId="0" fillId="0" borderId="10" xfId="0" applyNumberFormat="1" applyBorder="1" applyAlignment="1">
      <alignment horizontal="center"/>
    </xf>
    <xf numFmtId="38" fontId="3" fillId="4" borderId="12" xfId="0" applyNumberFormat="1" applyFont="1" applyFill="1" applyBorder="1"/>
    <xf numFmtId="38" fontId="0" fillId="2" borderId="13" xfId="0" applyNumberFormat="1" applyFill="1" applyBorder="1" applyProtection="1">
      <protection locked="0"/>
    </xf>
    <xf numFmtId="38" fontId="0" fillId="2" borderId="14" xfId="0" applyNumberFormat="1" applyFill="1" applyBorder="1" applyProtection="1">
      <protection locked="0"/>
    </xf>
    <xf numFmtId="38" fontId="0" fillId="2" borderId="15" xfId="0" applyNumberFormat="1" applyFill="1" applyBorder="1" applyProtection="1">
      <protection locked="0"/>
    </xf>
    <xf numFmtId="38" fontId="0" fillId="2" borderId="16" xfId="0" applyNumberFormat="1" applyFill="1" applyBorder="1" applyProtection="1">
      <protection locked="0"/>
    </xf>
    <xf numFmtId="38" fontId="0" fillId="2" borderId="10" xfId="0" applyNumberFormat="1" applyFill="1" applyBorder="1" applyProtection="1">
      <protection locked="0"/>
    </xf>
    <xf numFmtId="38" fontId="0" fillId="2" borderId="17" xfId="0" applyNumberFormat="1" applyFill="1" applyBorder="1" applyProtection="1">
      <protection locked="0"/>
    </xf>
    <xf numFmtId="38" fontId="0" fillId="0" borderId="12" xfId="0" applyNumberFormat="1" applyBorder="1" applyAlignment="1">
      <alignment horizontal="center"/>
    </xf>
    <xf numFmtId="38" fontId="0" fillId="2" borderId="18" xfId="0" applyNumberFormat="1" applyFill="1" applyBorder="1" applyProtection="1">
      <protection locked="0"/>
    </xf>
    <xf numFmtId="38" fontId="0" fillId="2" borderId="19" xfId="0" applyNumberFormat="1" applyFill="1" applyBorder="1" applyProtection="1">
      <protection locked="0"/>
    </xf>
    <xf numFmtId="38" fontId="0" fillId="2" borderId="20" xfId="0" applyNumberFormat="1" applyFill="1" applyBorder="1" applyProtection="1">
      <protection locked="0"/>
    </xf>
    <xf numFmtId="0" fontId="3" fillId="0" borderId="0" xfId="0" applyFont="1"/>
    <xf numFmtId="38" fontId="3" fillId="4" borderId="10" xfId="0" applyNumberFormat="1" applyFont="1" applyFill="1" applyBorder="1"/>
    <xf numFmtId="38" fontId="3" fillId="4" borderId="21" xfId="0" applyNumberFormat="1" applyFont="1" applyFill="1" applyBorder="1"/>
    <xf numFmtId="0" fontId="0" fillId="0" borderId="25" xfId="0" applyBorder="1"/>
    <xf numFmtId="0" fontId="0" fillId="0" borderId="0" xfId="0" applyProtection="1">
      <protection hidden="1"/>
    </xf>
    <xf numFmtId="9" fontId="3" fillId="3" borderId="26" xfId="0" applyNumberFormat="1" applyFont="1" applyFill="1" applyBorder="1" applyAlignment="1">
      <alignment horizontal="center" vertical="center"/>
    </xf>
    <xf numFmtId="9" fontId="3" fillId="3" borderId="11" xfId="0" applyNumberFormat="1" applyFont="1" applyFill="1" applyBorder="1" applyAlignment="1">
      <alignment horizontal="center" vertical="center"/>
    </xf>
    <xf numFmtId="0" fontId="3" fillId="0" borderId="0" xfId="0" applyFont="1" applyProtection="1">
      <protection hidden="1"/>
    </xf>
    <xf numFmtId="0" fontId="3" fillId="3" borderId="10" xfId="0" applyFont="1" applyFill="1" applyBorder="1" applyAlignment="1" applyProtection="1">
      <alignment horizontal="center"/>
      <protection hidden="1"/>
    </xf>
    <xf numFmtId="0" fontId="3" fillId="0" borderId="0" xfId="0" applyFont="1" applyAlignment="1" applyProtection="1">
      <alignment horizontal="center"/>
      <protection hidden="1"/>
    </xf>
    <xf numFmtId="9" fontId="7" fillId="3" borderId="27" xfId="0" applyNumberFormat="1" applyFont="1" applyFill="1" applyBorder="1" applyAlignment="1">
      <alignment horizontal="center" vertical="center" wrapText="1"/>
    </xf>
    <xf numFmtId="9" fontId="7" fillId="3" borderId="21" xfId="0" applyNumberFormat="1" applyFont="1" applyFill="1" applyBorder="1" applyAlignment="1">
      <alignment horizontal="center" vertical="center" wrapText="1"/>
    </xf>
    <xf numFmtId="38" fontId="0" fillId="4" borderId="10" xfId="0" applyNumberFormat="1" applyFill="1" applyBorder="1"/>
    <xf numFmtId="38" fontId="0" fillId="0" borderId="0" xfId="0" applyNumberFormat="1" applyProtection="1">
      <protection hidden="1"/>
    </xf>
    <xf numFmtId="0" fontId="0" fillId="0" borderId="0" xfId="0" applyAlignment="1" applyProtection="1">
      <alignment vertical="center"/>
      <protection hidden="1"/>
    </xf>
    <xf numFmtId="0" fontId="3" fillId="3" borderId="11" xfId="0" applyFont="1" applyFill="1" applyBorder="1" applyProtection="1">
      <protection hidden="1"/>
    </xf>
    <xf numFmtId="9" fontId="3" fillId="3" borderId="10" xfId="0" applyNumberFormat="1" applyFont="1" applyFill="1" applyBorder="1" applyAlignment="1" applyProtection="1">
      <alignment horizontal="center"/>
      <protection hidden="1"/>
    </xf>
    <xf numFmtId="44" fontId="0" fillId="4" borderId="31" xfId="1" applyFont="1" applyFill="1" applyBorder="1" applyProtection="1"/>
    <xf numFmtId="44" fontId="0" fillId="4" borderId="10" xfId="1" applyFont="1" applyFill="1" applyBorder="1" applyProtection="1"/>
    <xf numFmtId="44" fontId="0" fillId="0" borderId="0" xfId="1" applyFont="1" applyProtection="1">
      <protection hidden="1"/>
    </xf>
    <xf numFmtId="44" fontId="0" fillId="4" borderId="10" xfId="0" applyNumberFormat="1" applyFill="1" applyBorder="1" applyProtection="1">
      <protection hidden="1"/>
    </xf>
    <xf numFmtId="44" fontId="0" fillId="4" borderId="28" xfId="1" applyFont="1" applyFill="1" applyBorder="1" applyProtection="1">
      <protection hidden="1"/>
    </xf>
    <xf numFmtId="44" fontId="0" fillId="0" borderId="28" xfId="1" applyFont="1" applyBorder="1" applyProtection="1">
      <protection hidden="1"/>
    </xf>
    <xf numFmtId="0" fontId="0" fillId="0" borderId="32" xfId="0" applyBorder="1" applyProtection="1">
      <protection hidden="1"/>
    </xf>
    <xf numFmtId="0" fontId="0" fillId="0" borderId="33" xfId="0" applyBorder="1" applyProtection="1">
      <protection hidden="1"/>
    </xf>
    <xf numFmtId="44" fontId="0" fillId="4" borderId="34" xfId="1" applyFont="1" applyFill="1" applyBorder="1" applyProtection="1"/>
    <xf numFmtId="44" fontId="0" fillId="4" borderId="35" xfId="0" applyNumberFormat="1" applyFill="1" applyBorder="1"/>
    <xf numFmtId="0" fontId="10" fillId="0" borderId="36" xfId="0" applyFont="1" applyBorder="1" applyAlignment="1">
      <alignment horizontal="center" wrapText="1"/>
    </xf>
    <xf numFmtId="10" fontId="0" fillId="4" borderId="30" xfId="2" applyNumberFormat="1" applyFont="1" applyFill="1" applyBorder="1" applyProtection="1"/>
    <xf numFmtId="44" fontId="0" fillId="4" borderId="39" xfId="0" applyNumberFormat="1" applyFill="1" applyBorder="1" applyProtection="1">
      <protection hidden="1"/>
    </xf>
    <xf numFmtId="44" fontId="0" fillId="4" borderId="40" xfId="0" applyNumberFormat="1" applyFill="1" applyBorder="1" applyProtection="1">
      <protection hidden="1"/>
    </xf>
    <xf numFmtId="0" fontId="10" fillId="0" borderId="41" xfId="0" applyFont="1" applyBorder="1"/>
    <xf numFmtId="10" fontId="0" fillId="0" borderId="0" xfId="2" applyNumberFormat="1" applyFont="1" applyFill="1" applyBorder="1" applyProtection="1">
      <protection hidden="1"/>
    </xf>
    <xf numFmtId="0" fontId="3" fillId="0" borderId="0" xfId="0" applyFont="1" applyAlignment="1" applyProtection="1">
      <alignment horizontal="left"/>
      <protection hidden="1"/>
    </xf>
    <xf numFmtId="0" fontId="5" fillId="0" borderId="0" xfId="0" applyFont="1" applyAlignment="1">
      <alignment horizontal="left"/>
    </xf>
    <xf numFmtId="0" fontId="5" fillId="0" borderId="25" xfId="0" applyFont="1" applyBorder="1" applyAlignment="1">
      <alignment horizontal="left"/>
    </xf>
    <xf numFmtId="0" fontId="12" fillId="0" borderId="0" xfId="0" applyFont="1" applyProtection="1">
      <protection hidden="1"/>
    </xf>
    <xf numFmtId="9" fontId="3" fillId="5" borderId="10" xfId="0" applyNumberFormat="1" applyFont="1" applyFill="1" applyBorder="1" applyAlignment="1" applyProtection="1">
      <alignment horizontal="center"/>
      <protection hidden="1"/>
    </xf>
    <xf numFmtId="9" fontId="3" fillId="5" borderId="11" xfId="0" applyNumberFormat="1" applyFont="1" applyFill="1" applyBorder="1" applyAlignment="1" applyProtection="1">
      <alignment horizontal="center" wrapText="1"/>
      <protection hidden="1"/>
    </xf>
    <xf numFmtId="0" fontId="3" fillId="6" borderId="10" xfId="0" applyFont="1" applyFill="1" applyBorder="1" applyProtection="1">
      <protection hidden="1"/>
    </xf>
    <xf numFmtId="44" fontId="0" fillId="7" borderId="10" xfId="1" applyFont="1" applyFill="1" applyBorder="1" applyProtection="1"/>
    <xf numFmtId="44" fontId="0" fillId="0" borderId="0" xfId="0" applyNumberFormat="1" applyProtection="1">
      <protection hidden="1"/>
    </xf>
    <xf numFmtId="0" fontId="3" fillId="0" borderId="10" xfId="0" applyFont="1" applyBorder="1" applyProtection="1">
      <protection hidden="1"/>
    </xf>
    <xf numFmtId="44" fontId="0" fillId="2" borderId="10" xfId="1" applyFont="1" applyFill="1" applyBorder="1" applyProtection="1">
      <protection locked="0"/>
    </xf>
    <xf numFmtId="0" fontId="3" fillId="0" borderId="10" xfId="0" applyFont="1" applyBorder="1" applyAlignment="1" applyProtection="1">
      <alignment wrapText="1"/>
      <protection hidden="1"/>
    </xf>
    <xf numFmtId="44" fontId="0" fillId="4" borderId="10" xfId="1" applyFont="1" applyFill="1" applyBorder="1" applyProtection="1">
      <protection hidden="1"/>
    </xf>
    <xf numFmtId="38" fontId="0" fillId="0" borderId="0" xfId="0" applyNumberFormat="1"/>
    <xf numFmtId="0" fontId="0" fillId="0" borderId="0" xfId="0" applyAlignment="1">
      <alignment vertical="top"/>
    </xf>
    <xf numFmtId="44" fontId="0" fillId="2" borderId="30" xfId="1" applyFont="1" applyFill="1" applyBorder="1" applyProtection="1">
      <protection locked="0"/>
    </xf>
    <xf numFmtId="44" fontId="3" fillId="4" borderId="10" xfId="1" applyFont="1" applyFill="1" applyBorder="1"/>
    <xf numFmtId="9" fontId="7" fillId="3" borderId="10" xfId="0" applyNumberFormat="1" applyFont="1" applyFill="1" applyBorder="1" applyAlignment="1">
      <alignment horizontal="center" vertical="center" wrapText="1"/>
    </xf>
    <xf numFmtId="44" fontId="1" fillId="4" borderId="10" xfId="1" applyFont="1" applyFill="1" applyBorder="1"/>
    <xf numFmtId="0" fontId="3" fillId="0" borderId="10" xfId="0" applyFont="1" applyBorder="1" applyAlignment="1" applyProtection="1">
      <alignment horizontal="left" vertical="center" wrapText="1"/>
      <protection hidden="1"/>
    </xf>
    <xf numFmtId="0" fontId="10" fillId="0" borderId="10" xfId="0" applyFont="1" applyBorder="1" applyAlignment="1">
      <alignment horizontal="center" vertical="center" wrapText="1"/>
    </xf>
    <xf numFmtId="9" fontId="3" fillId="8" borderId="10" xfId="2" applyFont="1" applyFill="1" applyBorder="1" applyAlignment="1" applyProtection="1">
      <alignment horizontal="right" vertical="center"/>
      <protection hidden="1"/>
    </xf>
    <xf numFmtId="0" fontId="10" fillId="3" borderId="10" xfId="0" applyFont="1" applyFill="1" applyBorder="1" applyAlignment="1" applyProtection="1">
      <alignment wrapText="1"/>
      <protection hidden="1"/>
    </xf>
    <xf numFmtId="0" fontId="14" fillId="0" borderId="0" xfId="0" applyFont="1"/>
    <xf numFmtId="0" fontId="15" fillId="0" borderId="0" xfId="0" applyFont="1"/>
    <xf numFmtId="0" fontId="16" fillId="0" borderId="0" xfId="0" applyFont="1"/>
    <xf numFmtId="0" fontId="12" fillId="0" borderId="0" xfId="0" applyFont="1" applyAlignment="1">
      <alignment horizontal="center" vertical="top"/>
    </xf>
    <xf numFmtId="0" fontId="17" fillId="0" borderId="0" xfId="0" applyFont="1" applyAlignment="1">
      <alignment vertical="top"/>
    </xf>
    <xf numFmtId="0" fontId="17" fillId="0" borderId="0" xfId="0" applyFont="1"/>
    <xf numFmtId="0" fontId="12" fillId="0" borderId="0" xfId="0" applyFont="1" applyAlignment="1">
      <alignment horizontal="center" vertical="center"/>
    </xf>
    <xf numFmtId="0" fontId="17" fillId="0" borderId="0" xfId="0" applyFont="1" applyAlignment="1">
      <alignment vertical="top" wrapText="1"/>
    </xf>
    <xf numFmtId="0" fontId="17" fillId="0" borderId="0" xfId="0" applyFont="1" applyAlignment="1">
      <alignment horizontal="left" vertical="top" wrapText="1"/>
    </xf>
    <xf numFmtId="0" fontId="12" fillId="0" borderId="0" xfId="0" applyFont="1" applyAlignment="1">
      <alignment horizontal="center" vertical="center"/>
    </xf>
    <xf numFmtId="0" fontId="3" fillId="3" borderId="21" xfId="0" applyFont="1" applyFill="1" applyBorder="1" applyAlignment="1" applyProtection="1">
      <alignment horizontal="center"/>
      <protection hidden="1"/>
    </xf>
    <xf numFmtId="0" fontId="3" fillId="0" borderId="2" xfId="0" applyFont="1" applyBorder="1" applyAlignment="1">
      <alignment horizontal="left" vertical="top"/>
    </xf>
    <xf numFmtId="0" fontId="3" fillId="0" borderId="3" xfId="0" applyFont="1" applyBorder="1" applyAlignment="1">
      <alignment horizontal="left" vertical="top"/>
    </xf>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7" xfId="0" applyFont="1" applyFill="1" applyBorder="1" applyAlignment="1">
      <alignment horizontal="left"/>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9" xfId="0" applyBorder="1" applyAlignment="1">
      <alignment horizontal="left" vertical="top" wrapText="1"/>
    </xf>
    <xf numFmtId="0" fontId="3" fillId="3" borderId="10" xfId="0" applyFont="1" applyFill="1" applyBorder="1" applyAlignment="1">
      <alignment horizontal="center"/>
    </xf>
    <xf numFmtId="0" fontId="5" fillId="3" borderId="13" xfId="0" applyFont="1" applyFill="1" applyBorder="1" applyAlignment="1">
      <alignment horizontal="left"/>
    </xf>
    <xf numFmtId="0" fontId="5" fillId="3" borderId="14" xfId="0" applyFont="1" applyFill="1" applyBorder="1" applyAlignment="1">
      <alignment horizontal="left"/>
    </xf>
    <xf numFmtId="0" fontId="5" fillId="3" borderId="15" xfId="0" applyFont="1" applyFill="1"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3" fillId="0" borderId="18" xfId="0" applyFont="1" applyBorder="1" applyAlignment="1" applyProtection="1">
      <alignment horizontal="left" vertical="center" wrapText="1"/>
      <protection hidden="1"/>
    </xf>
    <xf numFmtId="0" fontId="3" fillId="0" borderId="19" xfId="0" applyFont="1" applyBorder="1" applyAlignment="1" applyProtection="1">
      <alignment horizontal="left" vertical="center" wrapText="1"/>
      <protection hidden="1"/>
    </xf>
    <xf numFmtId="0" fontId="3" fillId="0" borderId="20" xfId="0" applyFont="1" applyBorder="1" applyAlignment="1" applyProtection="1">
      <alignment horizontal="left" vertical="center" wrapText="1"/>
      <protection hidden="1"/>
    </xf>
    <xf numFmtId="0" fontId="3" fillId="3" borderId="12" xfId="0" applyFont="1" applyFill="1" applyBorder="1" applyAlignment="1" applyProtection="1">
      <alignment horizontal="center"/>
      <protection hidden="1"/>
    </xf>
    <xf numFmtId="0" fontId="3" fillId="3" borderId="28" xfId="0" applyFont="1" applyFill="1" applyBorder="1" applyAlignment="1" applyProtection="1">
      <alignment horizontal="center"/>
      <protection hidden="1"/>
    </xf>
    <xf numFmtId="0" fontId="3" fillId="3" borderId="29" xfId="0" applyFont="1" applyFill="1" applyBorder="1" applyAlignment="1" applyProtection="1">
      <alignment horizontal="center"/>
      <protection hidden="1"/>
    </xf>
    <xf numFmtId="0" fontId="11" fillId="5" borderId="10" xfId="0" applyFont="1" applyFill="1" applyBorder="1" applyAlignment="1" applyProtection="1">
      <alignment horizontal="center" wrapText="1"/>
      <protection hidden="1"/>
    </xf>
    <xf numFmtId="0" fontId="3" fillId="3" borderId="10" xfId="0" applyFont="1" applyFill="1" applyBorder="1" applyAlignment="1" applyProtection="1">
      <alignment horizontal="center"/>
      <protection hidden="1"/>
    </xf>
    <xf numFmtId="0" fontId="3" fillId="3" borderId="11" xfId="0" applyFont="1" applyFill="1" applyBorder="1" applyAlignment="1" applyProtection="1">
      <alignment horizontal="left"/>
      <protection hidden="1"/>
    </xf>
    <xf numFmtId="0" fontId="3" fillId="3" borderId="37" xfId="0" applyFont="1" applyFill="1" applyBorder="1" applyAlignment="1" applyProtection="1">
      <alignment horizontal="left" wrapText="1"/>
      <protection hidden="1"/>
    </xf>
    <xf numFmtId="0" fontId="3" fillId="3" borderId="38" xfId="0" applyFont="1" applyFill="1" applyBorder="1" applyAlignment="1" applyProtection="1">
      <alignment horizontal="left" wrapText="1"/>
      <protection hidden="1"/>
    </xf>
    <xf numFmtId="0" fontId="11" fillId="0" borderId="22" xfId="0" applyFont="1" applyBorder="1" applyAlignment="1" applyProtection="1">
      <alignment horizontal="left" vertical="center" wrapText="1"/>
      <protection hidden="1"/>
    </xf>
    <xf numFmtId="0" fontId="11" fillId="0" borderId="23" xfId="0" applyFont="1" applyBorder="1" applyAlignment="1" applyProtection="1">
      <alignment horizontal="left" vertical="center" wrapText="1"/>
      <protection hidden="1"/>
    </xf>
    <xf numFmtId="0" fontId="11" fillId="0" borderId="24" xfId="0" applyFont="1" applyBorder="1" applyAlignment="1" applyProtection="1">
      <alignment horizontal="left" vertical="center" wrapText="1"/>
      <protection hidden="1"/>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cellXfs>
  <cellStyles count="4">
    <cellStyle name="Currency" xfId="1" builtinId="4"/>
    <cellStyle name="Normal" xfId="0" builtinId="0"/>
    <cellStyle name="Normal 2" xfId="3"/>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zoomScaleNormal="100" workbookViewId="0">
      <selection activeCell="I8" sqref="I8"/>
    </sheetView>
  </sheetViews>
  <sheetFormatPr defaultRowHeight="15" x14ac:dyDescent="0.25"/>
  <cols>
    <col min="1" max="1" width="3.140625" customWidth="1"/>
    <col min="2" max="2" width="2.85546875" customWidth="1"/>
  </cols>
  <sheetData>
    <row r="1" spans="1:23" ht="21" x14ac:dyDescent="0.35">
      <c r="A1" s="76" t="s">
        <v>54</v>
      </c>
    </row>
    <row r="2" spans="1:23" s="66" customFormat="1" x14ac:dyDescent="0.25"/>
    <row r="3" spans="1:23" s="79" customFormat="1" ht="17.25" x14ac:dyDescent="0.25">
      <c r="A3" s="78">
        <v>1</v>
      </c>
      <c r="B3" s="79" t="s">
        <v>40</v>
      </c>
    </row>
    <row r="4" spans="1:23" s="79" customFormat="1" ht="17.25" x14ac:dyDescent="0.25">
      <c r="A4" s="78"/>
    </row>
    <row r="5" spans="1:23" s="79" customFormat="1" ht="17.25" x14ac:dyDescent="0.25">
      <c r="A5" s="78">
        <v>2</v>
      </c>
      <c r="B5" s="79" t="s">
        <v>50</v>
      </c>
    </row>
    <row r="6" spans="1:23" s="79" customFormat="1" ht="17.25" x14ac:dyDescent="0.25">
      <c r="A6" s="78"/>
    </row>
    <row r="7" spans="1:23" s="79" customFormat="1" ht="17.25" x14ac:dyDescent="0.25">
      <c r="A7" s="78">
        <v>3</v>
      </c>
      <c r="B7" s="79" t="s">
        <v>51</v>
      </c>
    </row>
    <row r="8" spans="1:23" s="79" customFormat="1" ht="17.25" x14ac:dyDescent="0.25"/>
    <row r="9" spans="1:23" s="80" customFormat="1" ht="44.45" customHeight="1" x14ac:dyDescent="0.3">
      <c r="B9" s="81" t="s">
        <v>41</v>
      </c>
      <c r="C9" s="83" t="s">
        <v>55</v>
      </c>
      <c r="D9" s="83"/>
      <c r="E9" s="83"/>
      <c r="F9" s="83"/>
      <c r="G9" s="83"/>
      <c r="H9" s="83"/>
      <c r="I9" s="83"/>
      <c r="J9" s="83"/>
      <c r="K9" s="83"/>
      <c r="L9" s="83"/>
      <c r="M9" s="83"/>
      <c r="N9" s="83"/>
      <c r="O9" s="83"/>
      <c r="P9" s="83"/>
      <c r="Q9" s="83"/>
      <c r="R9" s="83"/>
      <c r="S9" s="79"/>
    </row>
    <row r="10" spans="1:23" s="80" customFormat="1" ht="17.25" x14ac:dyDescent="0.3">
      <c r="A10" s="79"/>
      <c r="B10" s="79"/>
      <c r="C10" s="79"/>
      <c r="D10" s="79"/>
      <c r="E10" s="79"/>
      <c r="F10" s="79"/>
      <c r="G10" s="79"/>
      <c r="H10" s="79"/>
      <c r="I10" s="79"/>
      <c r="J10" s="79"/>
      <c r="K10" s="79"/>
      <c r="L10" s="79"/>
      <c r="M10" s="79"/>
      <c r="N10" s="79"/>
      <c r="O10" s="79"/>
      <c r="P10" s="79"/>
      <c r="Q10" s="79"/>
      <c r="R10" s="79"/>
      <c r="S10" s="79"/>
    </row>
    <row r="11" spans="1:23" s="80" customFormat="1" ht="14.65" customHeight="1" x14ac:dyDescent="0.3">
      <c r="A11" s="79"/>
      <c r="B11" s="84" t="s">
        <v>42</v>
      </c>
      <c r="C11" s="83" t="s">
        <v>44</v>
      </c>
      <c r="D11" s="83"/>
      <c r="E11" s="83"/>
      <c r="F11" s="83"/>
      <c r="G11" s="83"/>
      <c r="H11" s="83"/>
      <c r="I11" s="83"/>
      <c r="J11" s="83"/>
      <c r="K11" s="83"/>
      <c r="L11" s="83"/>
      <c r="M11" s="83"/>
      <c r="N11" s="83"/>
      <c r="O11" s="83"/>
      <c r="P11" s="83"/>
      <c r="Q11" s="83"/>
      <c r="R11" s="83"/>
      <c r="S11" s="82"/>
      <c r="T11" s="82"/>
      <c r="U11" s="82"/>
      <c r="V11" s="82"/>
      <c r="W11" s="82"/>
    </row>
    <row r="12" spans="1:23" s="80" customFormat="1" ht="59.45" customHeight="1" x14ac:dyDescent="0.3">
      <c r="A12" s="79"/>
      <c r="B12" s="84"/>
      <c r="C12" s="83"/>
      <c r="D12" s="83"/>
      <c r="E12" s="83"/>
      <c r="F12" s="83"/>
      <c r="G12" s="83"/>
      <c r="H12" s="83"/>
      <c r="I12" s="83"/>
      <c r="J12" s="83"/>
      <c r="K12" s="83"/>
      <c r="L12" s="83"/>
      <c r="M12" s="83"/>
      <c r="N12" s="83"/>
      <c r="O12" s="83"/>
      <c r="P12" s="83"/>
      <c r="Q12" s="83"/>
      <c r="R12" s="83"/>
      <c r="S12" s="82"/>
      <c r="T12" s="82"/>
      <c r="U12" s="82"/>
      <c r="V12" s="82"/>
      <c r="W12" s="82"/>
    </row>
    <row r="13" spans="1:23" s="77" customFormat="1" ht="18.75" x14ac:dyDescent="0.3"/>
  </sheetData>
  <sheetProtection sheet="1" objects="1" scenarios="1"/>
  <mergeCells count="3">
    <mergeCell ref="C11:R12"/>
    <mergeCell ref="C9:R9"/>
    <mergeCell ref="B11:B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3"/>
  <sheetViews>
    <sheetView tabSelected="1" topLeftCell="A16" workbookViewId="0">
      <selection activeCell="A38" sqref="A38"/>
    </sheetView>
  </sheetViews>
  <sheetFormatPr defaultRowHeight="15" x14ac:dyDescent="0.25"/>
  <cols>
    <col min="1" max="1" width="34.7109375" customWidth="1"/>
    <col min="2" max="2" width="14.7109375" customWidth="1"/>
    <col min="3" max="3" width="17.7109375" customWidth="1"/>
    <col min="4" max="4" width="17.28515625" customWidth="1"/>
    <col min="5" max="5" width="18.85546875" customWidth="1"/>
    <col min="6" max="6" width="17.7109375" customWidth="1"/>
    <col min="7" max="8" width="14.7109375" customWidth="1"/>
    <col min="9" max="9" width="16.28515625" customWidth="1"/>
    <col min="10" max="10" width="16.42578125" customWidth="1"/>
    <col min="11" max="11" width="13.7109375" bestFit="1" customWidth="1"/>
    <col min="12" max="12" width="16.28515625" customWidth="1"/>
    <col min="13" max="13" width="13.28515625" customWidth="1"/>
    <col min="14" max="14" width="19.7109375" customWidth="1"/>
  </cols>
  <sheetData>
    <row r="1" spans="1:11" ht="22.5" x14ac:dyDescent="0.35">
      <c r="A1" s="75" t="s">
        <v>52</v>
      </c>
    </row>
    <row r="2" spans="1:11" ht="15" customHeight="1" thickBot="1" x14ac:dyDescent="0.4">
      <c r="A2" s="1"/>
    </row>
    <row r="3" spans="1:11" ht="15" customHeight="1" thickBot="1" x14ac:dyDescent="0.4">
      <c r="A3" s="1"/>
      <c r="B3" s="2"/>
      <c r="C3" s="86" t="s">
        <v>0</v>
      </c>
      <c r="D3" s="86"/>
      <c r="E3" s="87"/>
    </row>
    <row r="4" spans="1:11" ht="15" customHeight="1" thickBot="1" x14ac:dyDescent="0.4">
      <c r="A4" s="3"/>
    </row>
    <row r="5" spans="1:11" ht="18.75" x14ac:dyDescent="0.3">
      <c r="A5" s="88" t="s">
        <v>1</v>
      </c>
      <c r="B5" s="89"/>
      <c r="C5" s="89"/>
      <c r="D5" s="89"/>
      <c r="E5" s="89"/>
      <c r="F5" s="89"/>
      <c r="G5" s="89"/>
      <c r="H5" s="89"/>
      <c r="I5" s="90"/>
    </row>
    <row r="6" spans="1:11" ht="45.4" customHeight="1" thickBot="1" x14ac:dyDescent="0.3">
      <c r="A6" s="91" t="s">
        <v>33</v>
      </c>
      <c r="B6" s="92"/>
      <c r="C6" s="92"/>
      <c r="D6" s="92"/>
      <c r="E6" s="92"/>
      <c r="F6" s="92"/>
      <c r="G6" s="92"/>
      <c r="H6" s="92"/>
      <c r="I6" s="93"/>
    </row>
    <row r="8" spans="1:11" x14ac:dyDescent="0.25">
      <c r="D8" s="94" t="s">
        <v>2</v>
      </c>
      <c r="E8" s="94"/>
      <c r="F8" s="94" t="s">
        <v>3</v>
      </c>
      <c r="G8" s="94"/>
      <c r="K8" s="4"/>
    </row>
    <row r="9" spans="1:11" ht="15.75" thickBot="1" x14ac:dyDescent="0.3">
      <c r="A9" s="94" t="s">
        <v>4</v>
      </c>
      <c r="B9" s="94"/>
      <c r="C9" s="5" t="s">
        <v>5</v>
      </c>
      <c r="D9" s="6" t="s">
        <v>6</v>
      </c>
      <c r="E9" s="6" t="s">
        <v>7</v>
      </c>
      <c r="F9" s="6" t="s">
        <v>6</v>
      </c>
      <c r="G9" s="6" t="s">
        <v>7</v>
      </c>
      <c r="K9" s="4"/>
    </row>
    <row r="10" spans="1:11" x14ac:dyDescent="0.25">
      <c r="A10" s="7">
        <v>0</v>
      </c>
      <c r="B10" s="7">
        <v>2923</v>
      </c>
      <c r="C10" s="8">
        <f>SUM(D10:G10)</f>
        <v>235</v>
      </c>
      <c r="D10" s="9">
        <v>0</v>
      </c>
      <c r="E10" s="10">
        <v>0</v>
      </c>
      <c r="F10" s="10">
        <v>235</v>
      </c>
      <c r="G10" s="11">
        <v>0</v>
      </c>
      <c r="I10" s="65"/>
      <c r="J10" s="65"/>
      <c r="K10" s="4"/>
    </row>
    <row r="11" spans="1:11" x14ac:dyDescent="0.25">
      <c r="A11" s="7">
        <v>2924</v>
      </c>
      <c r="B11" s="7">
        <v>5846</v>
      </c>
      <c r="C11" s="8">
        <f>SUM(D11:G11)</f>
        <v>18</v>
      </c>
      <c r="D11" s="12">
        <v>0</v>
      </c>
      <c r="E11" s="13">
        <v>0</v>
      </c>
      <c r="F11" s="13">
        <v>18</v>
      </c>
      <c r="G11" s="14">
        <v>0</v>
      </c>
      <c r="I11" s="65"/>
      <c r="J11" s="65"/>
      <c r="K11" s="4"/>
    </row>
    <row r="12" spans="1:11" x14ac:dyDescent="0.25">
      <c r="A12" s="7">
        <v>5847</v>
      </c>
      <c r="B12" s="7">
        <v>8769</v>
      </c>
      <c r="C12" s="8">
        <f>SUM(D12:G12)</f>
        <v>7</v>
      </c>
      <c r="D12" s="12">
        <v>0</v>
      </c>
      <c r="E12" s="13">
        <v>0</v>
      </c>
      <c r="F12" s="13">
        <v>7</v>
      </c>
      <c r="G12" s="14"/>
      <c r="I12" s="65"/>
      <c r="J12" s="65"/>
      <c r="K12" s="4"/>
    </row>
    <row r="13" spans="1:11" x14ac:dyDescent="0.25">
      <c r="A13" s="7">
        <v>8770</v>
      </c>
      <c r="B13" s="7">
        <v>11692</v>
      </c>
      <c r="C13" s="8">
        <f>SUM(D13:G13)</f>
        <v>5</v>
      </c>
      <c r="D13" s="12">
        <v>0</v>
      </c>
      <c r="E13" s="13">
        <v>0</v>
      </c>
      <c r="F13" s="13">
        <v>5</v>
      </c>
      <c r="G13" s="14"/>
      <c r="I13" s="65"/>
      <c r="J13" s="65"/>
    </row>
    <row r="14" spans="1:11" ht="15.75" thickBot="1" x14ac:dyDescent="0.3">
      <c r="A14" s="7">
        <v>11693</v>
      </c>
      <c r="B14" s="15">
        <v>14615</v>
      </c>
      <c r="C14" s="8">
        <f>SUM(D14:G14)</f>
        <v>1</v>
      </c>
      <c r="D14" s="16">
        <v>0</v>
      </c>
      <c r="E14" s="17">
        <v>0</v>
      </c>
      <c r="F14" s="17">
        <v>1</v>
      </c>
      <c r="G14" s="18"/>
      <c r="I14" s="65"/>
      <c r="J14" s="65"/>
    </row>
    <row r="15" spans="1:11" x14ac:dyDescent="0.25">
      <c r="B15" s="19" t="s">
        <v>8</v>
      </c>
      <c r="C15" s="20">
        <f>SUM(C10:C14)</f>
        <v>266</v>
      </c>
      <c r="D15" s="21">
        <f>SUM(D10:D14)</f>
        <v>0</v>
      </c>
      <c r="E15" s="21">
        <f>SUM(E10:E14)</f>
        <v>0</v>
      </c>
      <c r="F15" s="21">
        <f>SUM(F10:F14)</f>
        <v>266</v>
      </c>
      <c r="G15" s="21">
        <f>SUM(G10:G14)</f>
        <v>0</v>
      </c>
      <c r="I15" s="65"/>
      <c r="J15" s="65"/>
    </row>
    <row r="16" spans="1:11" ht="15.75" thickBot="1" x14ac:dyDescent="0.3"/>
    <row r="17" spans="1:13" ht="18.75" x14ac:dyDescent="0.3">
      <c r="A17" s="95" t="s">
        <v>9</v>
      </c>
      <c r="B17" s="96"/>
      <c r="C17" s="96"/>
      <c r="D17" s="96"/>
      <c r="E17" s="96"/>
      <c r="F17" s="96"/>
      <c r="G17" s="96"/>
      <c r="H17" s="96"/>
      <c r="I17" s="97"/>
    </row>
    <row r="18" spans="1:13" ht="15.75" thickBot="1" x14ac:dyDescent="0.3">
      <c r="A18" s="98" t="s">
        <v>43</v>
      </c>
      <c r="B18" s="99"/>
      <c r="C18" s="99"/>
      <c r="D18" s="99"/>
      <c r="E18" s="99"/>
      <c r="F18" s="99"/>
      <c r="G18" s="99"/>
      <c r="H18" s="99"/>
      <c r="I18" s="100"/>
    </row>
    <row r="19" spans="1:13" x14ac:dyDescent="0.25">
      <c r="A19" s="22"/>
      <c r="B19" s="22"/>
    </row>
    <row r="20" spans="1:13" x14ac:dyDescent="0.25">
      <c r="A20" s="61" t="s">
        <v>10</v>
      </c>
      <c r="B20" s="62"/>
    </row>
    <row r="21" spans="1:13" s="23" customFormat="1" ht="46.9" customHeight="1" x14ac:dyDescent="0.25">
      <c r="A21" s="63" t="s">
        <v>45</v>
      </c>
      <c r="B21" s="62">
        <v>140066</v>
      </c>
    </row>
    <row r="22" spans="1:13" s="23" customFormat="1" ht="30" x14ac:dyDescent="0.25">
      <c r="A22" s="63" t="s">
        <v>34</v>
      </c>
      <c r="B22" s="64">
        <f>+B21/C15</f>
        <v>526.56390977443607</v>
      </c>
    </row>
    <row r="23" spans="1:13" s="23" customFormat="1" x14ac:dyDescent="0.25"/>
    <row r="24" spans="1:13" s="23" customFormat="1" x14ac:dyDescent="0.25">
      <c r="E24" s="24">
        <v>1.25</v>
      </c>
      <c r="F24" s="24">
        <v>1</v>
      </c>
      <c r="G24" s="24">
        <v>0.75</v>
      </c>
      <c r="H24" s="25">
        <v>0.5</v>
      </c>
      <c r="I24" s="25">
        <v>0.25</v>
      </c>
    </row>
    <row r="25" spans="1:13" s="23" customFormat="1" ht="36.6" customHeight="1" x14ac:dyDescent="0.25">
      <c r="A25" s="26"/>
      <c r="B25" s="27" t="s">
        <v>6</v>
      </c>
      <c r="C25" s="27" t="s">
        <v>7</v>
      </c>
      <c r="D25" s="28"/>
      <c r="E25" s="29" t="s">
        <v>11</v>
      </c>
      <c r="F25" s="29" t="s">
        <v>12</v>
      </c>
      <c r="G25" s="29" t="s">
        <v>13</v>
      </c>
      <c r="H25" s="30" t="s">
        <v>14</v>
      </c>
      <c r="I25" s="30" t="s">
        <v>15</v>
      </c>
    </row>
    <row r="26" spans="1:13" s="23" customFormat="1" x14ac:dyDescent="0.25">
      <c r="A26" s="26" t="s">
        <v>5</v>
      </c>
      <c r="B26" s="31">
        <f>+D15+F15</f>
        <v>266</v>
      </c>
      <c r="C26" s="31">
        <f>+E15+G15</f>
        <v>0</v>
      </c>
      <c r="E26" s="31">
        <f>+C10</f>
        <v>235</v>
      </c>
      <c r="F26" s="31">
        <f>+C11</f>
        <v>18</v>
      </c>
      <c r="G26" s="31">
        <f>+C12</f>
        <v>7</v>
      </c>
      <c r="H26" s="31">
        <f>+C13</f>
        <v>5</v>
      </c>
      <c r="I26" s="31">
        <f>+C14</f>
        <v>1</v>
      </c>
    </row>
    <row r="27" spans="1:13" s="23" customFormat="1" x14ac:dyDescent="0.25">
      <c r="A27" s="26"/>
      <c r="B27" s="32"/>
      <c r="C27" s="32"/>
      <c r="E27" s="32"/>
      <c r="F27" s="32"/>
      <c r="G27" s="32"/>
      <c r="H27" s="32"/>
    </row>
    <row r="28" spans="1:13" s="23" customFormat="1" ht="15.75" thickBot="1" x14ac:dyDescent="0.3"/>
    <row r="29" spans="1:13" s="23" customFormat="1" ht="18.75" x14ac:dyDescent="0.3">
      <c r="A29" s="95" t="s">
        <v>16</v>
      </c>
      <c r="B29" s="96"/>
      <c r="C29" s="96"/>
      <c r="D29" s="96"/>
      <c r="E29" s="96"/>
      <c r="F29" s="96"/>
      <c r="G29" s="96"/>
      <c r="H29" s="96"/>
      <c r="I29" s="97"/>
    </row>
    <row r="30" spans="1:13" s="33" customFormat="1" ht="47.45" customHeight="1" thickBot="1" x14ac:dyDescent="0.3">
      <c r="A30" s="101" t="s">
        <v>35</v>
      </c>
      <c r="B30" s="102"/>
      <c r="C30" s="102"/>
      <c r="D30" s="102"/>
      <c r="E30" s="102"/>
      <c r="F30" s="102"/>
      <c r="G30" s="102"/>
      <c r="H30" s="102"/>
      <c r="I30" s="103"/>
    </row>
    <row r="31" spans="1:13" s="23" customFormat="1" x14ac:dyDescent="0.25">
      <c r="A31" s="26"/>
    </row>
    <row r="32" spans="1:13" s="23" customFormat="1" ht="15.75" thickBot="1" x14ac:dyDescent="0.3">
      <c r="A32" s="34" t="s">
        <v>17</v>
      </c>
      <c r="B32" s="27" t="s">
        <v>6</v>
      </c>
      <c r="C32" s="27" t="s">
        <v>7</v>
      </c>
      <c r="E32" s="35">
        <v>1.25</v>
      </c>
      <c r="F32" s="35">
        <v>1</v>
      </c>
      <c r="G32" s="35">
        <v>0.75</v>
      </c>
      <c r="H32" s="35">
        <v>0.5</v>
      </c>
      <c r="I32" s="35">
        <v>0.25</v>
      </c>
      <c r="J32" s="104" t="s">
        <v>18</v>
      </c>
      <c r="K32" s="105"/>
      <c r="L32" s="105"/>
      <c r="M32" s="106"/>
    </row>
    <row r="33" spans="1:14" s="23" customFormat="1" ht="16.5" thickTop="1" thickBot="1" x14ac:dyDescent="0.3">
      <c r="A33" s="67">
        <v>240</v>
      </c>
      <c r="B33" s="36">
        <f>A33</f>
        <v>240</v>
      </c>
      <c r="C33" s="37">
        <f>A33/2</f>
        <v>120</v>
      </c>
      <c r="E33" s="37">
        <f>+A33*1.25</f>
        <v>300</v>
      </c>
      <c r="F33" s="37">
        <f>A33</f>
        <v>240</v>
      </c>
      <c r="G33" s="37">
        <f>A33*0.75</f>
        <v>180</v>
      </c>
      <c r="H33" s="37">
        <f>A33*0.5</f>
        <v>120</v>
      </c>
      <c r="I33" s="37">
        <f>+A33*0.25</f>
        <v>60</v>
      </c>
      <c r="J33" s="85" t="s">
        <v>19</v>
      </c>
      <c r="K33" s="85"/>
      <c r="L33" s="85" t="s">
        <v>20</v>
      </c>
      <c r="M33" s="85"/>
    </row>
    <row r="34" spans="1:14" s="23" customFormat="1" ht="15.75" thickTop="1" x14ac:dyDescent="0.25">
      <c r="B34" s="38"/>
      <c r="C34" s="38"/>
      <c r="E34" s="38"/>
      <c r="F34" s="38"/>
      <c r="G34" s="38"/>
      <c r="H34" s="38"/>
      <c r="J34" s="39">
        <f>+D10*E49</f>
        <v>0</v>
      </c>
      <c r="K34" s="39">
        <f>+E10*E50</f>
        <v>0</v>
      </c>
      <c r="L34" s="39">
        <f>+E49*F10</f>
        <v>126900</v>
      </c>
      <c r="M34" s="39">
        <f>+E50*G10</f>
        <v>0</v>
      </c>
    </row>
    <row r="35" spans="1:14" s="23" customFormat="1" x14ac:dyDescent="0.25">
      <c r="A35" s="108" t="s">
        <v>21</v>
      </c>
      <c r="B35" s="108"/>
      <c r="C35" s="38"/>
      <c r="E35" s="38"/>
      <c r="F35" s="38"/>
      <c r="G35" s="38"/>
      <c r="H35" s="38"/>
      <c r="J35" s="39">
        <f>+F49*D11</f>
        <v>0</v>
      </c>
      <c r="K35" s="39">
        <f>+E11*F50</f>
        <v>0</v>
      </c>
      <c r="L35" s="39">
        <f>+F49*F11</f>
        <v>8640</v>
      </c>
      <c r="M35" s="39">
        <f>+F50*G11</f>
        <v>0</v>
      </c>
    </row>
    <row r="36" spans="1:14" s="23" customFormat="1" x14ac:dyDescent="0.25">
      <c r="A36" s="38"/>
      <c r="B36" s="40">
        <f>+B26*B33</f>
        <v>63840</v>
      </c>
      <c r="C36" s="40">
        <f>+C26*C33</f>
        <v>0</v>
      </c>
      <c r="D36" s="41"/>
      <c r="E36" s="40">
        <f>+E26*E33</f>
        <v>70500</v>
      </c>
      <c r="F36" s="40">
        <f>+F26*F33</f>
        <v>4320</v>
      </c>
      <c r="G36" s="40">
        <f>+G26*G33</f>
        <v>1260</v>
      </c>
      <c r="H36" s="40">
        <f>+H26*H33</f>
        <v>600</v>
      </c>
      <c r="I36" s="40">
        <f>+I26*I33</f>
        <v>60</v>
      </c>
      <c r="J36" s="39">
        <f>+G49*D12</f>
        <v>0</v>
      </c>
      <c r="K36" s="39">
        <f>+G50*E12</f>
        <v>0</v>
      </c>
      <c r="L36" s="39">
        <f>+G49*F12</f>
        <v>2940</v>
      </c>
      <c r="M36" s="39">
        <f>+G50*G12</f>
        <v>0</v>
      </c>
    </row>
    <row r="37" spans="1:14" s="23" customFormat="1" ht="15.75" thickBot="1" x14ac:dyDescent="0.3">
      <c r="J37" s="39">
        <f>+D13*H49</f>
        <v>0</v>
      </c>
      <c r="K37" s="39">
        <f>+H50*E13</f>
        <v>0</v>
      </c>
      <c r="L37" s="39">
        <f>+H49*F13</f>
        <v>1800</v>
      </c>
      <c r="M37" s="39">
        <f>+H50*G13</f>
        <v>0</v>
      </c>
      <c r="N37" s="42"/>
    </row>
    <row r="38" spans="1:14" s="23" customFormat="1" ht="16.5" thickTop="1" thickBot="1" x14ac:dyDescent="0.3">
      <c r="D38" s="43"/>
      <c r="E38" s="44">
        <f>SUM(B36:I36)</f>
        <v>140580</v>
      </c>
      <c r="F38" s="45">
        <f>B21-E38</f>
        <v>-514</v>
      </c>
      <c r="G38" s="109" t="s">
        <v>22</v>
      </c>
      <c r="H38" s="109"/>
      <c r="J38" s="39">
        <f>+D14*I49</f>
        <v>0</v>
      </c>
      <c r="K38" s="39">
        <f>+E14*I50</f>
        <v>0</v>
      </c>
      <c r="L38" s="39">
        <f>F14*I49</f>
        <v>300</v>
      </c>
      <c r="M38" s="39">
        <f>+G14*I50</f>
        <v>0</v>
      </c>
    </row>
    <row r="39" spans="1:14" s="23" customFormat="1" ht="33.6" customHeight="1" thickTop="1" thickBot="1" x14ac:dyDescent="0.3">
      <c r="D39" s="43"/>
      <c r="E39" s="46" t="s">
        <v>23</v>
      </c>
      <c r="F39" s="47">
        <f>+F38/B21</f>
        <v>-3.6696985706738254E-3</v>
      </c>
      <c r="G39" s="110" t="s">
        <v>37</v>
      </c>
      <c r="H39" s="111"/>
      <c r="J39" s="48">
        <f>SUM(J34:J38)</f>
        <v>0</v>
      </c>
      <c r="K39" s="48">
        <f>SUM(K34:K38)</f>
        <v>0</v>
      </c>
      <c r="L39" s="48">
        <f>SUM(L34:L38)</f>
        <v>140580</v>
      </c>
      <c r="M39" s="48">
        <f>SUM(M34:M38)</f>
        <v>0</v>
      </c>
      <c r="N39" s="49">
        <f>SUM(J39:M39)</f>
        <v>140580</v>
      </c>
    </row>
    <row r="40" spans="1:14" s="23" customFormat="1" ht="17.25" thickTop="1" thickBot="1" x14ac:dyDescent="0.3">
      <c r="J40"/>
      <c r="K40"/>
      <c r="L40"/>
      <c r="M40"/>
      <c r="N40" s="50" t="s">
        <v>24</v>
      </c>
    </row>
    <row r="41" spans="1:14" s="23" customFormat="1" ht="15.75" thickBot="1" x14ac:dyDescent="0.3">
      <c r="K41" s="51"/>
      <c r="L41" s="52"/>
      <c r="M41" s="52"/>
    </row>
    <row r="42" spans="1:14" s="23" customFormat="1" ht="18.75" x14ac:dyDescent="0.3">
      <c r="A42" s="95" t="s">
        <v>25</v>
      </c>
      <c r="B42" s="96"/>
      <c r="C42" s="96"/>
      <c r="D42" s="96"/>
      <c r="E42" s="96"/>
      <c r="F42" s="96"/>
      <c r="G42" s="96"/>
      <c r="H42" s="96"/>
      <c r="I42" s="97"/>
      <c r="K42" s="51"/>
      <c r="L42" s="52"/>
      <c r="M42" s="52"/>
    </row>
    <row r="43" spans="1:14" s="23" customFormat="1" ht="27.6" customHeight="1" thickBot="1" x14ac:dyDescent="0.3">
      <c r="A43" s="112" t="s">
        <v>38</v>
      </c>
      <c r="B43" s="113"/>
      <c r="C43" s="113"/>
      <c r="D43" s="113"/>
      <c r="E43" s="113"/>
      <c r="F43" s="113"/>
      <c r="G43" s="113"/>
      <c r="H43" s="113"/>
      <c r="I43" s="114"/>
      <c r="K43" s="51"/>
      <c r="L43" s="52"/>
      <c r="M43" s="52"/>
    </row>
    <row r="44" spans="1:14" s="23" customFormat="1" ht="18.75" x14ac:dyDescent="0.3">
      <c r="B44" s="53"/>
      <c r="C44" s="53"/>
      <c r="D44" s="53"/>
      <c r="E44" s="54"/>
      <c r="F44" s="54"/>
      <c r="G44" s="54"/>
      <c r="H44" s="54"/>
      <c r="I44" s="53"/>
      <c r="K44" s="51"/>
      <c r="L44" s="52"/>
      <c r="M44" s="52"/>
    </row>
    <row r="45" spans="1:14" s="23" customFormat="1" ht="21.6" customHeight="1" x14ac:dyDescent="0.25">
      <c r="E45" s="107" t="s">
        <v>26</v>
      </c>
      <c r="F45" s="107"/>
      <c r="G45" s="107"/>
      <c r="H45" s="107"/>
      <c r="I45" s="107"/>
      <c r="K45" s="51"/>
      <c r="L45" s="52"/>
      <c r="M45" s="52"/>
    </row>
    <row r="46" spans="1:14" s="23" customFormat="1" ht="22.15" customHeight="1" x14ac:dyDescent="0.3">
      <c r="D46" s="55"/>
      <c r="E46" s="107" t="s">
        <v>27</v>
      </c>
      <c r="F46" s="107"/>
      <c r="G46" s="107"/>
      <c r="H46" s="107"/>
      <c r="I46" s="107"/>
    </row>
    <row r="47" spans="1:14" s="23" customFormat="1" x14ac:dyDescent="0.25">
      <c r="A47" s="26"/>
      <c r="E47" s="56">
        <v>1.25</v>
      </c>
      <c r="F47" s="56">
        <v>1</v>
      </c>
      <c r="G47" s="56">
        <v>0.75</v>
      </c>
      <c r="H47" s="56">
        <v>0.5</v>
      </c>
      <c r="I47" s="56">
        <v>0.25</v>
      </c>
    </row>
    <row r="48" spans="1:14" s="23" customFormat="1" ht="30" x14ac:dyDescent="0.25">
      <c r="E48" s="57" t="s">
        <v>28</v>
      </c>
      <c r="F48" s="57" t="s">
        <v>12</v>
      </c>
      <c r="G48" s="57" t="s">
        <v>13</v>
      </c>
      <c r="H48" s="57" t="s">
        <v>14</v>
      </c>
      <c r="I48" s="57" t="s">
        <v>15</v>
      </c>
    </row>
    <row r="49" spans="3:13" s="23" customFormat="1" ht="15" customHeight="1" x14ac:dyDescent="0.25">
      <c r="D49" s="58" t="s">
        <v>29</v>
      </c>
      <c r="E49" s="59">
        <f>B33+E33</f>
        <v>540</v>
      </c>
      <c r="F49" s="59">
        <f>B33+F33</f>
        <v>480</v>
      </c>
      <c r="G49" s="59">
        <f>B33+G33</f>
        <v>420</v>
      </c>
      <c r="H49" s="59">
        <f>B33+H33</f>
        <v>360</v>
      </c>
      <c r="I49" s="59">
        <f>+B33+I33</f>
        <v>300</v>
      </c>
    </row>
    <row r="50" spans="3:13" s="23" customFormat="1" x14ac:dyDescent="0.25">
      <c r="D50" s="58" t="s">
        <v>30</v>
      </c>
      <c r="E50" s="59">
        <f>C33+E33</f>
        <v>420</v>
      </c>
      <c r="F50" s="59">
        <f>C33+F33</f>
        <v>360</v>
      </c>
      <c r="G50" s="59">
        <f>C33+G33</f>
        <v>300</v>
      </c>
      <c r="H50" s="59">
        <f>C33+H33</f>
        <v>240</v>
      </c>
      <c r="I50" s="59">
        <f>+C33+I33</f>
        <v>180</v>
      </c>
    </row>
    <row r="51" spans="3:13" s="23" customFormat="1" x14ac:dyDescent="0.25"/>
    <row r="52" spans="3:13" s="23" customFormat="1" x14ac:dyDescent="0.25">
      <c r="D52" s="26"/>
      <c r="F52" s="60"/>
    </row>
    <row r="53" spans="3:13" x14ac:dyDescent="0.25">
      <c r="C53" s="23"/>
      <c r="D53" s="26"/>
      <c r="E53" s="23"/>
      <c r="F53" s="60"/>
      <c r="G53" s="23"/>
      <c r="H53" s="23"/>
      <c r="J53" s="23"/>
      <c r="K53" s="23"/>
      <c r="L53" s="23"/>
      <c r="M53" s="23"/>
    </row>
  </sheetData>
  <sheetProtection sheet="1" objects="1" scenarios="1"/>
  <mergeCells count="20">
    <mergeCell ref="E45:I45"/>
    <mergeCell ref="E46:I46"/>
    <mergeCell ref="A35:B35"/>
    <mergeCell ref="G38:H38"/>
    <mergeCell ref="G39:H39"/>
    <mergeCell ref="A42:I42"/>
    <mergeCell ref="A43:I43"/>
    <mergeCell ref="J33:K33"/>
    <mergeCell ref="L33:M33"/>
    <mergeCell ref="C3:E3"/>
    <mergeCell ref="A5:I5"/>
    <mergeCell ref="A6:I6"/>
    <mergeCell ref="D8:E8"/>
    <mergeCell ref="F8:G8"/>
    <mergeCell ref="A9:B9"/>
    <mergeCell ref="A17:I17"/>
    <mergeCell ref="A18:I18"/>
    <mergeCell ref="A29:I29"/>
    <mergeCell ref="A30:I30"/>
    <mergeCell ref="J32:M32"/>
  </mergeCells>
  <conditionalFormatting sqref="B21">
    <cfRule type="cellIs" dxfId="1" priority="1" operator="greaterThan">
      <formula>$B$20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3"/>
  <sheetViews>
    <sheetView workbookViewId="0">
      <selection activeCell="A33" sqref="A33"/>
    </sheetView>
  </sheetViews>
  <sheetFormatPr defaultRowHeight="15" x14ac:dyDescent="0.25"/>
  <cols>
    <col min="1" max="1" width="34.7109375" customWidth="1"/>
    <col min="2" max="2" width="14.7109375" customWidth="1"/>
    <col min="3" max="3" width="17.7109375" customWidth="1"/>
    <col min="4" max="4" width="17.28515625" customWidth="1"/>
    <col min="5" max="5" width="18.85546875" customWidth="1"/>
    <col min="6" max="6" width="16.28515625" customWidth="1"/>
    <col min="7" max="8" width="14.7109375" customWidth="1"/>
    <col min="9" max="9" width="16.28515625" customWidth="1"/>
    <col min="10" max="10" width="16.42578125" customWidth="1"/>
    <col min="11" max="11" width="13.7109375" bestFit="1" customWidth="1"/>
    <col min="12" max="12" width="16.28515625" customWidth="1"/>
    <col min="13" max="13" width="13.28515625" customWidth="1"/>
    <col min="14" max="14" width="19.7109375" customWidth="1"/>
  </cols>
  <sheetData>
    <row r="1" spans="1:11" ht="22.5" x14ac:dyDescent="0.35">
      <c r="A1" s="75" t="s">
        <v>53</v>
      </c>
    </row>
    <row r="2" spans="1:11" ht="15" customHeight="1" thickBot="1" x14ac:dyDescent="0.4">
      <c r="A2" s="1"/>
    </row>
    <row r="3" spans="1:11" ht="15" customHeight="1" thickBot="1" x14ac:dyDescent="0.4">
      <c r="A3" s="1"/>
      <c r="B3" s="2"/>
      <c r="C3" s="86" t="s">
        <v>0</v>
      </c>
      <c r="D3" s="86"/>
      <c r="E3" s="87"/>
    </row>
    <row r="4" spans="1:11" ht="15" customHeight="1" thickBot="1" x14ac:dyDescent="0.4">
      <c r="A4" s="3"/>
    </row>
    <row r="5" spans="1:11" ht="18.75" x14ac:dyDescent="0.3">
      <c r="A5" s="88" t="s">
        <v>1</v>
      </c>
      <c r="B5" s="89"/>
      <c r="C5" s="89"/>
      <c r="D5" s="89"/>
      <c r="E5" s="89"/>
      <c r="F5" s="89"/>
      <c r="G5" s="89"/>
      <c r="H5" s="89"/>
      <c r="I5" s="90"/>
    </row>
    <row r="6" spans="1:11" ht="45.4" customHeight="1" thickBot="1" x14ac:dyDescent="0.3">
      <c r="A6" s="91" t="s">
        <v>36</v>
      </c>
      <c r="B6" s="92"/>
      <c r="C6" s="92"/>
      <c r="D6" s="92"/>
      <c r="E6" s="92"/>
      <c r="F6" s="92"/>
      <c r="G6" s="92"/>
      <c r="H6" s="92"/>
      <c r="I6" s="93"/>
    </row>
    <row r="8" spans="1:11" x14ac:dyDescent="0.25">
      <c r="D8" s="94" t="s">
        <v>2</v>
      </c>
      <c r="E8" s="94"/>
      <c r="F8" s="94" t="s">
        <v>3</v>
      </c>
      <c r="G8" s="94"/>
      <c r="K8" s="4"/>
    </row>
    <row r="9" spans="1:11" ht="15.75" thickBot="1" x14ac:dyDescent="0.3">
      <c r="A9" s="94" t="s">
        <v>4</v>
      </c>
      <c r="B9" s="94"/>
      <c r="C9" s="5" t="s">
        <v>5</v>
      </c>
      <c r="D9" s="6" t="s">
        <v>6</v>
      </c>
      <c r="E9" s="6" t="s">
        <v>7</v>
      </c>
      <c r="F9" s="6" t="s">
        <v>6</v>
      </c>
      <c r="G9" s="6" t="s">
        <v>7</v>
      </c>
      <c r="K9" s="4"/>
    </row>
    <row r="10" spans="1:11" x14ac:dyDescent="0.25">
      <c r="A10" s="7">
        <v>0</v>
      </c>
      <c r="B10" s="7">
        <v>2923</v>
      </c>
      <c r="C10" s="8">
        <f>SUM(D10:G10)</f>
        <v>0</v>
      </c>
      <c r="D10" s="9">
        <v>0</v>
      </c>
      <c r="E10" s="10">
        <v>0</v>
      </c>
      <c r="F10" s="10">
        <v>0</v>
      </c>
      <c r="G10" s="11">
        <v>0</v>
      </c>
      <c r="K10" s="4"/>
    </row>
    <row r="11" spans="1:11" x14ac:dyDescent="0.25">
      <c r="A11" s="7">
        <v>2924</v>
      </c>
      <c r="B11" s="7">
        <v>5846</v>
      </c>
      <c r="C11" s="8">
        <f>SUM(D11:G11)</f>
        <v>0</v>
      </c>
      <c r="D11" s="12">
        <v>0</v>
      </c>
      <c r="E11" s="13">
        <v>0</v>
      </c>
      <c r="F11" s="13">
        <v>0</v>
      </c>
      <c r="G11" s="14">
        <v>0</v>
      </c>
      <c r="K11" s="4"/>
    </row>
    <row r="12" spans="1:11" x14ac:dyDescent="0.25">
      <c r="A12" s="7">
        <v>5847</v>
      </c>
      <c r="B12" s="7">
        <v>8769</v>
      </c>
      <c r="C12" s="8">
        <f>SUM(D12:G12)</f>
        <v>0</v>
      </c>
      <c r="D12" s="12">
        <v>0</v>
      </c>
      <c r="E12" s="13">
        <v>0</v>
      </c>
      <c r="F12" s="13">
        <v>0</v>
      </c>
      <c r="G12" s="14">
        <v>0</v>
      </c>
      <c r="K12" s="4"/>
    </row>
    <row r="13" spans="1:11" x14ac:dyDescent="0.25">
      <c r="A13" s="7">
        <v>8770</v>
      </c>
      <c r="B13" s="7">
        <v>11692</v>
      </c>
      <c r="C13" s="8">
        <f>SUM(D13:G13)</f>
        <v>0</v>
      </c>
      <c r="D13" s="12">
        <v>0</v>
      </c>
      <c r="E13" s="13">
        <v>0</v>
      </c>
      <c r="F13" s="13">
        <v>0</v>
      </c>
      <c r="G13" s="14">
        <v>0</v>
      </c>
    </row>
    <row r="14" spans="1:11" ht="15.75" thickBot="1" x14ac:dyDescent="0.3">
      <c r="A14" s="7">
        <v>11693</v>
      </c>
      <c r="B14" s="15">
        <v>14615</v>
      </c>
      <c r="C14" s="8">
        <f>SUM(D14:G14)</f>
        <v>0</v>
      </c>
      <c r="D14" s="16">
        <v>0</v>
      </c>
      <c r="E14" s="17">
        <v>0</v>
      </c>
      <c r="F14" s="17">
        <v>0</v>
      </c>
      <c r="G14" s="18">
        <v>0</v>
      </c>
    </row>
    <row r="15" spans="1:11" x14ac:dyDescent="0.25">
      <c r="B15" s="19" t="s">
        <v>8</v>
      </c>
      <c r="C15" s="20">
        <f>SUM(C10:C14)</f>
        <v>0</v>
      </c>
      <c r="D15" s="21">
        <f>SUM(D10:D14)</f>
        <v>0</v>
      </c>
      <c r="E15" s="21">
        <f>SUM(E10:E14)</f>
        <v>0</v>
      </c>
      <c r="F15" s="21">
        <f>SUM(F10:F14)</f>
        <v>0</v>
      </c>
      <c r="G15" s="21">
        <f>SUM(G10:G14)</f>
        <v>0</v>
      </c>
    </row>
    <row r="16" spans="1:11" ht="15.75" thickBot="1" x14ac:dyDescent="0.3"/>
    <row r="17" spans="1:13" ht="18.75" x14ac:dyDescent="0.3">
      <c r="A17" s="95" t="s">
        <v>9</v>
      </c>
      <c r="B17" s="96"/>
      <c r="C17" s="96"/>
      <c r="D17" s="96"/>
      <c r="E17" s="96"/>
      <c r="F17" s="96"/>
      <c r="G17" s="96"/>
      <c r="H17" s="96"/>
      <c r="I17" s="97"/>
    </row>
    <row r="18" spans="1:13" ht="20.45" customHeight="1" thickBot="1" x14ac:dyDescent="0.3">
      <c r="A18" s="115" t="s">
        <v>49</v>
      </c>
      <c r="B18" s="116"/>
      <c r="C18" s="116"/>
      <c r="D18" s="116"/>
      <c r="E18" s="116"/>
      <c r="F18" s="116"/>
      <c r="G18" s="116"/>
      <c r="H18" s="116"/>
      <c r="I18" s="117"/>
    </row>
    <row r="19" spans="1:13" x14ac:dyDescent="0.25">
      <c r="A19" s="22"/>
      <c r="B19" s="22"/>
    </row>
    <row r="20" spans="1:13" ht="45" x14ac:dyDescent="0.25">
      <c r="A20" s="61" t="s">
        <v>10</v>
      </c>
      <c r="B20" s="70">
        <f>+'HEERF III Template-Fall 2021'!B20</f>
        <v>0</v>
      </c>
      <c r="D20" s="69" t="s">
        <v>47</v>
      </c>
      <c r="E20" s="69" t="s">
        <v>46</v>
      </c>
    </row>
    <row r="21" spans="1:13" s="23" customFormat="1" ht="30" x14ac:dyDescent="0.25">
      <c r="A21" s="63" t="s">
        <v>31</v>
      </c>
      <c r="B21" s="70">
        <f>+'HEERF III Template-Fall 2021'!B20-'HEERF III Template-Fall 2021'!B21</f>
        <v>-140066</v>
      </c>
      <c r="D21" s="68">
        <f>+'HEERF III Template-Fall 2021'!E38+'HEERF III Template-Fall 2021'!F38+'HEERF III Template-Spring 2022'!E38+'HEERF III Template-Spring 2022'!F38</f>
        <v>0</v>
      </c>
      <c r="E21" s="68">
        <f>+F38+'HEERF III Template-Fall 2021'!F38</f>
        <v>-140580</v>
      </c>
    </row>
    <row r="22" spans="1:13" s="23" customFormat="1" ht="62.45" customHeight="1" x14ac:dyDescent="0.25">
      <c r="A22" s="71" t="s">
        <v>34</v>
      </c>
      <c r="B22" s="64" t="e">
        <f>+B21/C15</f>
        <v>#DIV/0!</v>
      </c>
      <c r="D22" s="72" t="s">
        <v>32</v>
      </c>
      <c r="E22" s="73" t="e">
        <f>+E21/B20</f>
        <v>#DIV/0!</v>
      </c>
      <c r="F22" s="74" t="s">
        <v>48</v>
      </c>
    </row>
    <row r="23" spans="1:13" s="23" customFormat="1" x14ac:dyDescent="0.25"/>
    <row r="24" spans="1:13" s="23" customFormat="1" x14ac:dyDescent="0.25">
      <c r="E24" s="24">
        <v>1.25</v>
      </c>
      <c r="F24" s="24">
        <v>1</v>
      </c>
      <c r="G24" s="24">
        <v>0.75</v>
      </c>
      <c r="H24" s="25">
        <v>0.5</v>
      </c>
      <c r="I24" s="25">
        <v>0.25</v>
      </c>
    </row>
    <row r="25" spans="1:13" s="23" customFormat="1" ht="36.6" customHeight="1" x14ac:dyDescent="0.25">
      <c r="A25" s="26"/>
      <c r="B25" s="27" t="s">
        <v>6</v>
      </c>
      <c r="C25" s="27" t="s">
        <v>7</v>
      </c>
      <c r="D25" s="28"/>
      <c r="E25" s="29" t="s">
        <v>11</v>
      </c>
      <c r="F25" s="29" t="s">
        <v>12</v>
      </c>
      <c r="G25" s="29" t="s">
        <v>13</v>
      </c>
      <c r="H25" s="30" t="s">
        <v>14</v>
      </c>
      <c r="I25" s="30" t="s">
        <v>15</v>
      </c>
    </row>
    <row r="26" spans="1:13" s="23" customFormat="1" x14ac:dyDescent="0.25">
      <c r="A26" s="26" t="s">
        <v>5</v>
      </c>
      <c r="B26" s="31">
        <f>+D15+F15</f>
        <v>0</v>
      </c>
      <c r="C26" s="31">
        <f>+E15+G15</f>
        <v>0</v>
      </c>
      <c r="E26" s="31">
        <f>+C10</f>
        <v>0</v>
      </c>
      <c r="F26" s="31">
        <f>+C11</f>
        <v>0</v>
      </c>
      <c r="G26" s="31">
        <f>+C12</f>
        <v>0</v>
      </c>
      <c r="H26" s="31">
        <f>+C13</f>
        <v>0</v>
      </c>
      <c r="I26" s="31">
        <f>+C14</f>
        <v>0</v>
      </c>
    </row>
    <row r="27" spans="1:13" s="23" customFormat="1" x14ac:dyDescent="0.25">
      <c r="A27" s="26"/>
      <c r="B27" s="32"/>
      <c r="C27" s="32"/>
      <c r="E27" s="32"/>
      <c r="F27" s="32"/>
      <c r="G27" s="32"/>
      <c r="H27" s="32"/>
    </row>
    <row r="28" spans="1:13" s="23" customFormat="1" ht="15.75" thickBot="1" x14ac:dyDescent="0.3"/>
    <row r="29" spans="1:13" s="23" customFormat="1" ht="18.75" x14ac:dyDescent="0.3">
      <c r="A29" s="95" t="s">
        <v>16</v>
      </c>
      <c r="B29" s="96"/>
      <c r="C29" s="96"/>
      <c r="D29" s="96"/>
      <c r="E29" s="96"/>
      <c r="F29" s="96"/>
      <c r="G29" s="96"/>
      <c r="H29" s="96"/>
      <c r="I29" s="97"/>
    </row>
    <row r="30" spans="1:13" s="33" customFormat="1" ht="47.45" customHeight="1" thickBot="1" x14ac:dyDescent="0.3">
      <c r="A30" s="101" t="s">
        <v>39</v>
      </c>
      <c r="B30" s="102"/>
      <c r="C30" s="102"/>
      <c r="D30" s="102"/>
      <c r="E30" s="102"/>
      <c r="F30" s="102"/>
      <c r="G30" s="102"/>
      <c r="H30" s="102"/>
      <c r="I30" s="103"/>
    </row>
    <row r="31" spans="1:13" s="23" customFormat="1" x14ac:dyDescent="0.25">
      <c r="A31" s="26"/>
    </row>
    <row r="32" spans="1:13" s="23" customFormat="1" ht="15.75" thickBot="1" x14ac:dyDescent="0.3">
      <c r="A32" s="34" t="s">
        <v>17</v>
      </c>
      <c r="B32" s="27" t="s">
        <v>6</v>
      </c>
      <c r="C32" s="27" t="s">
        <v>7</v>
      </c>
      <c r="E32" s="35">
        <v>1.25</v>
      </c>
      <c r="F32" s="35">
        <v>1</v>
      </c>
      <c r="G32" s="35">
        <v>0.75</v>
      </c>
      <c r="H32" s="35">
        <v>0.5</v>
      </c>
      <c r="I32" s="35">
        <v>0.25</v>
      </c>
      <c r="J32" s="104" t="s">
        <v>18</v>
      </c>
      <c r="K32" s="105"/>
      <c r="L32" s="105"/>
      <c r="M32" s="106"/>
    </row>
    <row r="33" spans="1:14" s="23" customFormat="1" ht="16.5" thickTop="1" thickBot="1" x14ac:dyDescent="0.3">
      <c r="A33" s="67"/>
      <c r="B33" s="36">
        <f>A33</f>
        <v>0</v>
      </c>
      <c r="C33" s="37">
        <f>A33/2</f>
        <v>0</v>
      </c>
      <c r="E33" s="37">
        <f>+A33*1.25</f>
        <v>0</v>
      </c>
      <c r="F33" s="37">
        <f>A33</f>
        <v>0</v>
      </c>
      <c r="G33" s="37">
        <f>A33*0.75</f>
        <v>0</v>
      </c>
      <c r="H33" s="37">
        <f>A33*0.5</f>
        <v>0</v>
      </c>
      <c r="I33" s="37">
        <f>+A33*0.25</f>
        <v>0</v>
      </c>
      <c r="J33" s="85" t="s">
        <v>19</v>
      </c>
      <c r="K33" s="85"/>
      <c r="L33" s="85" t="s">
        <v>20</v>
      </c>
      <c r="M33" s="85"/>
    </row>
    <row r="34" spans="1:14" s="23" customFormat="1" ht="15.75" thickTop="1" x14ac:dyDescent="0.25">
      <c r="B34" s="38"/>
      <c r="C34" s="38"/>
      <c r="E34" s="38"/>
      <c r="F34" s="38"/>
      <c r="G34" s="38"/>
      <c r="H34" s="38"/>
      <c r="J34" s="39">
        <f>+D10*E49</f>
        <v>0</v>
      </c>
      <c r="K34" s="39">
        <f>+E10*E50</f>
        <v>0</v>
      </c>
      <c r="L34" s="39">
        <f>+E49*F10</f>
        <v>0</v>
      </c>
      <c r="M34" s="39">
        <f>+E50*G10</f>
        <v>0</v>
      </c>
    </row>
    <row r="35" spans="1:14" s="23" customFormat="1" x14ac:dyDescent="0.25">
      <c r="A35" s="108"/>
      <c r="B35" s="108"/>
      <c r="C35" s="38"/>
      <c r="E35" s="38"/>
      <c r="F35" s="38"/>
      <c r="G35" s="38"/>
      <c r="H35" s="38"/>
      <c r="J35" s="39">
        <f>+F49*D11</f>
        <v>0</v>
      </c>
      <c r="K35" s="39">
        <f>+E11*F50</f>
        <v>0</v>
      </c>
      <c r="L35" s="39">
        <f>+F49*F11</f>
        <v>0</v>
      </c>
      <c r="M35" s="39">
        <f>+F50*G11</f>
        <v>0</v>
      </c>
    </row>
    <row r="36" spans="1:14" s="23" customFormat="1" x14ac:dyDescent="0.25">
      <c r="A36" s="38"/>
      <c r="B36" s="40">
        <f>+B26*B33</f>
        <v>0</v>
      </c>
      <c r="C36" s="40">
        <f>+C26*C33</f>
        <v>0</v>
      </c>
      <c r="D36" s="41"/>
      <c r="E36" s="40">
        <f>+E26*E33</f>
        <v>0</v>
      </c>
      <c r="F36" s="40">
        <f>+F26*F33</f>
        <v>0</v>
      </c>
      <c r="G36" s="40">
        <f>+G26*G33</f>
        <v>0</v>
      </c>
      <c r="H36" s="40">
        <f>+H26*H33</f>
        <v>0</v>
      </c>
      <c r="I36" s="40">
        <f>+I26*I33</f>
        <v>0</v>
      </c>
      <c r="J36" s="39">
        <f>+G49*D12</f>
        <v>0</v>
      </c>
      <c r="K36" s="39">
        <f>+G50*E12</f>
        <v>0</v>
      </c>
      <c r="L36" s="39">
        <f>+G49*F12</f>
        <v>0</v>
      </c>
      <c r="M36" s="39">
        <f>+G50*G12</f>
        <v>0</v>
      </c>
    </row>
    <row r="37" spans="1:14" s="23" customFormat="1" ht="15.75" thickBot="1" x14ac:dyDescent="0.3">
      <c r="J37" s="39">
        <f>+D13*H49</f>
        <v>0</v>
      </c>
      <c r="K37" s="39">
        <f>+H50*E13</f>
        <v>0</v>
      </c>
      <c r="L37" s="39">
        <f>+H49*F13</f>
        <v>0</v>
      </c>
      <c r="M37" s="39">
        <f>+H50*G13</f>
        <v>0</v>
      </c>
      <c r="N37" s="42"/>
    </row>
    <row r="38" spans="1:14" s="23" customFormat="1" ht="16.5" thickTop="1" thickBot="1" x14ac:dyDescent="0.3">
      <c r="D38" s="43"/>
      <c r="E38" s="44">
        <f>SUM(B36:I36)</f>
        <v>0</v>
      </c>
      <c r="F38" s="45">
        <f>B21-E38</f>
        <v>-140066</v>
      </c>
      <c r="G38" s="109" t="s">
        <v>22</v>
      </c>
      <c r="H38" s="109"/>
      <c r="J38" s="39">
        <f>+D14*I49</f>
        <v>0</v>
      </c>
      <c r="K38" s="39">
        <f>+E14*I50</f>
        <v>0</v>
      </c>
      <c r="L38" s="39">
        <f>F14*I49</f>
        <v>0</v>
      </c>
      <c r="M38" s="39">
        <f>+G14*I50</f>
        <v>0</v>
      </c>
    </row>
    <row r="39" spans="1:14" s="23" customFormat="1" ht="33" customHeight="1" thickTop="1" thickBot="1" x14ac:dyDescent="0.3">
      <c r="D39" s="43"/>
      <c r="E39" s="46" t="s">
        <v>23</v>
      </c>
      <c r="F39" s="47">
        <f>+F38/B21</f>
        <v>1</v>
      </c>
      <c r="G39" s="110" t="s">
        <v>37</v>
      </c>
      <c r="H39" s="111"/>
      <c r="J39" s="48">
        <f>SUM(J34:J38)</f>
        <v>0</v>
      </c>
      <c r="K39" s="48">
        <f>SUM(K34:K38)</f>
        <v>0</v>
      </c>
      <c r="L39" s="48">
        <f>SUM(L34:L38)</f>
        <v>0</v>
      </c>
      <c r="M39" s="48">
        <f>SUM(M34:M38)</f>
        <v>0</v>
      </c>
      <c r="N39" s="49">
        <f>SUM(J39:M39)</f>
        <v>0</v>
      </c>
    </row>
    <row r="40" spans="1:14" s="23" customFormat="1" ht="17.25" thickTop="1" thickBot="1" x14ac:dyDescent="0.3">
      <c r="J40"/>
      <c r="K40"/>
      <c r="L40"/>
      <c r="M40"/>
      <c r="N40" s="50" t="s">
        <v>24</v>
      </c>
    </row>
    <row r="41" spans="1:14" s="23" customFormat="1" ht="15.75" thickBot="1" x14ac:dyDescent="0.3">
      <c r="K41" s="51"/>
      <c r="L41" s="52"/>
      <c r="M41" s="52"/>
    </row>
    <row r="42" spans="1:14" s="23" customFormat="1" ht="18.75" x14ac:dyDescent="0.3">
      <c r="A42" s="95" t="s">
        <v>25</v>
      </c>
      <c r="B42" s="96"/>
      <c r="C42" s="96"/>
      <c r="D42" s="96"/>
      <c r="E42" s="96"/>
      <c r="F42" s="96"/>
      <c r="G42" s="96"/>
      <c r="H42" s="96"/>
      <c r="I42" s="97"/>
      <c r="K42" s="51"/>
      <c r="L42" s="52"/>
      <c r="M42" s="52"/>
    </row>
    <row r="43" spans="1:14" s="23" customFormat="1" ht="27.6" customHeight="1" thickBot="1" x14ac:dyDescent="0.3">
      <c r="A43" s="112" t="s">
        <v>38</v>
      </c>
      <c r="B43" s="113"/>
      <c r="C43" s="113"/>
      <c r="D43" s="113"/>
      <c r="E43" s="113"/>
      <c r="F43" s="113"/>
      <c r="G43" s="113"/>
      <c r="H43" s="113"/>
      <c r="I43" s="114"/>
      <c r="K43" s="51"/>
      <c r="L43" s="52"/>
      <c r="M43" s="52"/>
    </row>
    <row r="44" spans="1:14" s="23" customFormat="1" ht="18.75" x14ac:dyDescent="0.3">
      <c r="B44" s="53"/>
      <c r="C44" s="53"/>
      <c r="D44" s="53"/>
      <c r="E44" s="54"/>
      <c r="F44" s="54"/>
      <c r="G44" s="54"/>
      <c r="H44" s="54"/>
      <c r="I44" s="53"/>
      <c r="K44" s="51"/>
      <c r="L44" s="52"/>
      <c r="M44" s="52"/>
    </row>
    <row r="45" spans="1:14" s="23" customFormat="1" ht="21.6" customHeight="1" x14ac:dyDescent="0.25">
      <c r="E45" s="107" t="s">
        <v>26</v>
      </c>
      <c r="F45" s="107"/>
      <c r="G45" s="107"/>
      <c r="H45" s="107"/>
      <c r="I45" s="107"/>
      <c r="K45" s="51"/>
      <c r="L45" s="52"/>
      <c r="M45" s="52"/>
    </row>
    <row r="46" spans="1:14" s="23" customFormat="1" ht="22.15" customHeight="1" x14ac:dyDescent="0.3">
      <c r="D46" s="55"/>
      <c r="E46" s="107" t="s">
        <v>27</v>
      </c>
      <c r="F46" s="107"/>
      <c r="G46" s="107"/>
      <c r="H46" s="107"/>
      <c r="I46" s="107"/>
    </row>
    <row r="47" spans="1:14" s="23" customFormat="1" x14ac:dyDescent="0.25">
      <c r="A47" s="26"/>
      <c r="E47" s="56">
        <v>1.25</v>
      </c>
      <c r="F47" s="56">
        <v>1</v>
      </c>
      <c r="G47" s="56">
        <v>0.75</v>
      </c>
      <c r="H47" s="56">
        <v>0.5</v>
      </c>
      <c r="I47" s="56">
        <v>0.25</v>
      </c>
    </row>
    <row r="48" spans="1:14" s="23" customFormat="1" ht="30" x14ac:dyDescent="0.25">
      <c r="E48" s="57" t="s">
        <v>28</v>
      </c>
      <c r="F48" s="57" t="s">
        <v>12</v>
      </c>
      <c r="G48" s="57" t="s">
        <v>13</v>
      </c>
      <c r="H48" s="57" t="s">
        <v>14</v>
      </c>
      <c r="I48" s="57" t="s">
        <v>15</v>
      </c>
    </row>
    <row r="49" spans="3:13" s="23" customFormat="1" ht="15" customHeight="1" x14ac:dyDescent="0.25">
      <c r="D49" s="58" t="s">
        <v>29</v>
      </c>
      <c r="E49" s="59">
        <f>B33+E33</f>
        <v>0</v>
      </c>
      <c r="F49" s="59">
        <f>B33+F33</f>
        <v>0</v>
      </c>
      <c r="G49" s="59">
        <f>B33+G33</f>
        <v>0</v>
      </c>
      <c r="H49" s="59">
        <f>B33+H33</f>
        <v>0</v>
      </c>
      <c r="I49" s="59">
        <f>+B33+I33</f>
        <v>0</v>
      </c>
    </row>
    <row r="50" spans="3:13" s="23" customFormat="1" x14ac:dyDescent="0.25">
      <c r="D50" s="58" t="s">
        <v>30</v>
      </c>
      <c r="E50" s="59">
        <f>C33+E33</f>
        <v>0</v>
      </c>
      <c r="F50" s="59">
        <f>C33+F33</f>
        <v>0</v>
      </c>
      <c r="G50" s="59">
        <f>C33+G33</f>
        <v>0</v>
      </c>
      <c r="H50" s="59">
        <f>C33+H33</f>
        <v>0</v>
      </c>
      <c r="I50" s="59">
        <f>+C33+I33</f>
        <v>0</v>
      </c>
    </row>
    <row r="51" spans="3:13" s="23" customFormat="1" x14ac:dyDescent="0.25"/>
    <row r="52" spans="3:13" s="23" customFormat="1" x14ac:dyDescent="0.25">
      <c r="D52" s="26"/>
      <c r="F52" s="60"/>
    </row>
    <row r="53" spans="3:13" x14ac:dyDescent="0.25">
      <c r="C53" s="23"/>
      <c r="D53" s="26"/>
      <c r="E53" s="23"/>
      <c r="F53" s="60"/>
      <c r="G53" s="23"/>
      <c r="H53" s="23"/>
      <c r="J53" s="23"/>
      <c r="K53" s="23"/>
      <c r="L53" s="23"/>
      <c r="M53" s="23"/>
    </row>
  </sheetData>
  <sheetProtection sheet="1" objects="1" scenarios="1"/>
  <mergeCells count="20">
    <mergeCell ref="E45:I45"/>
    <mergeCell ref="E46:I46"/>
    <mergeCell ref="A35:B35"/>
    <mergeCell ref="G38:H38"/>
    <mergeCell ref="G39:H39"/>
    <mergeCell ref="A42:I42"/>
    <mergeCell ref="A43:I43"/>
    <mergeCell ref="J33:K33"/>
    <mergeCell ref="L33:M33"/>
    <mergeCell ref="C3:E3"/>
    <mergeCell ref="A5:I5"/>
    <mergeCell ref="A6:I6"/>
    <mergeCell ref="D8:E8"/>
    <mergeCell ref="F8:G8"/>
    <mergeCell ref="A9:B9"/>
    <mergeCell ref="A17:I17"/>
    <mergeCell ref="A18:I18"/>
    <mergeCell ref="A29:I29"/>
    <mergeCell ref="A30:I30"/>
    <mergeCell ref="J32:M32"/>
  </mergeCells>
  <conditionalFormatting sqref="E22">
    <cfRule type="cellIs" dxfId="0" priority="1" operator="greaterThan">
      <formula>0.2</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Instructions</vt:lpstr>
      <vt:lpstr>HEERF III Template-Fall 2021</vt:lpstr>
      <vt:lpstr>HEERF III Template-Spring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Lackraj, Davendra</dc:creator>
  <cp:lastModifiedBy>Clinical Admin</cp:lastModifiedBy>
  <dcterms:created xsi:type="dcterms:W3CDTF">2021-06-02T19:26:25Z</dcterms:created>
  <dcterms:modified xsi:type="dcterms:W3CDTF">2021-08-13T15:30:18Z</dcterms:modified>
</cp:coreProperties>
</file>